
<file path=[Content_Types].xml><?xml version="1.0" encoding="utf-8"?>
<Types xmlns="http://schemas.openxmlformats.org/package/2006/content-types">
  <Default Extension="bin" ContentType="application/vnd.ms-office.vbaProject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06" codeName="{00000000-0000-0000-0000-000000000000}"/>
  <workbookPr showInkAnnotation="0" codeName="ThisWorkbook" checkCompatibility="1"/>
  <mc:AlternateContent xmlns:mc="http://schemas.openxmlformats.org/markup-compatibility/2006">
    <mc:Choice Requires="x15">
      <x15ac:absPath xmlns:x15ac="http://schemas.microsoft.com/office/spreadsheetml/2010/11/ac" url="/Users/dstrummi/Documents/"/>
    </mc:Choice>
  </mc:AlternateContent>
  <xr:revisionPtr revIDLastSave="0" documentId="13_ncr:1_{2FAC3858-AC91-AF47-AB05-00D86C7FD709}" xr6:coauthVersionLast="47" xr6:coauthVersionMax="47" xr10:uidLastSave="{00000000-0000-0000-0000-000000000000}"/>
  <bookViews>
    <workbookView xWindow="0" yWindow="500" windowWidth="33600" windowHeight="20500" tabRatio="500" xr2:uid="{00000000-000D-0000-FFFF-FFFF00000000}"/>
  </bookViews>
  <sheets>
    <sheet name="BON DE COMMANDE REPRO" sheetId="1" r:id="rId1"/>
    <sheet name="Liste de Prix" sheetId="7" r:id="rId2"/>
    <sheet name="3.0" sheetId="4" state="hidden" r:id="rId3"/>
    <sheet name="4.0" sheetId="5" state="hidden" r:id="rId4"/>
    <sheet name="5.0" sheetId="3" state="hidden" r:id="rId5"/>
    <sheet name="6.0" sheetId="2" state="hidden" r:id="rId6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3" l="1"/>
  <c r="I29" i="1" s="1"/>
  <c r="J29" i="1" s="1"/>
  <c r="J43" i="1"/>
  <c r="J44" i="1"/>
  <c r="J42" i="1"/>
  <c r="E43" i="1"/>
  <c r="E44" i="1"/>
  <c r="E42" i="1"/>
  <c r="J2" i="2"/>
  <c r="I35" i="1" s="1"/>
  <c r="J35" i="1" s="1"/>
  <c r="J3" i="2"/>
  <c r="I36" i="1" s="1"/>
  <c r="J36" i="1" s="1"/>
  <c r="J4" i="2"/>
  <c r="I37" i="1" s="1"/>
  <c r="J37" i="1" s="1"/>
  <c r="J5" i="2"/>
  <c r="I38" i="1" s="1"/>
  <c r="J38" i="1" s="1"/>
  <c r="I19" i="1"/>
  <c r="N2" i="5"/>
  <c r="I20" i="1"/>
  <c r="N3" i="5"/>
  <c r="I21" i="1"/>
  <c r="N4" i="5"/>
  <c r="I22" i="1"/>
  <c r="N5" i="5"/>
  <c r="I23" i="1"/>
  <c r="N6" i="5"/>
  <c r="I24" i="1"/>
  <c r="J24" i="1" s="1"/>
  <c r="N7" i="5"/>
  <c r="H2" i="3"/>
  <c r="I28" i="1" s="1"/>
  <c r="J28" i="1" s="1"/>
  <c r="H4" i="3"/>
  <c r="I30" i="1" s="1"/>
  <c r="J30" i="1" s="1"/>
  <c r="H5" i="3"/>
  <c r="I31" i="1" s="1"/>
  <c r="J31" i="1" s="1"/>
  <c r="J45" i="1" l="1"/>
  <c r="J23" i="1"/>
  <c r="J22" i="1"/>
  <c r="J21" i="1"/>
  <c r="J20" i="1"/>
  <c r="I25" i="1"/>
  <c r="J19" i="1"/>
  <c r="J39" i="1"/>
  <c r="J32" i="1"/>
  <c r="J25" i="1" l="1"/>
  <c r="J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17" authorId="0" shapeId="0" xr:uid="{00000000-0006-0000-0300-000001000000}">
      <text>
        <r>
          <rPr>
            <b/>
            <sz val="9"/>
            <color indexed="81"/>
            <rFont val="Calibri"/>
            <family val="2"/>
          </rPr>
          <t>admin:</t>
        </r>
        <r>
          <rPr>
            <sz val="9"/>
            <color indexed="81"/>
            <rFont val="Calibri"/>
            <family val="2"/>
          </rPr>
          <t xml:space="preserve">
Impressions uniquement recto en feuilles volantes</t>
        </r>
      </text>
    </comment>
  </commentList>
</comments>
</file>

<file path=xl/sharedStrings.xml><?xml version="1.0" encoding="utf-8"?>
<sst xmlns="http://schemas.openxmlformats.org/spreadsheetml/2006/main" count="787" uniqueCount="421">
  <si>
    <t>UNIL - Université de Lausanne - La Repro (Ci) - BON DE COMMANDE (v1122) - 1/2</t>
  </si>
  <si>
    <t>0.0 / A remplir par La Repro</t>
  </si>
  <si>
    <t>Traitée par</t>
  </si>
  <si>
    <t>No OTRS</t>
  </si>
  <si>
    <t>No facture</t>
  </si>
  <si>
    <t>1.0 / Client</t>
  </si>
  <si>
    <t>Les champs ci-dessous sont obligatoires si le mode de paiement est 2.2 ou 2.3. Si le paiement est cash (2.1) : Nom, prénom + No de téléphone suffisent.</t>
  </si>
  <si>
    <t>Vous</t>
  </si>
  <si>
    <t>Réf. Prof.</t>
  </si>
  <si>
    <t>Faculté</t>
  </si>
  <si>
    <t>Tél.</t>
  </si>
  <si>
    <t>Nom</t>
  </si>
  <si>
    <t>Institut</t>
  </si>
  <si>
    <t>Mobile</t>
  </si>
  <si>
    <t>Prénom</t>
  </si>
  <si>
    <t>Autres</t>
  </si>
  <si>
    <t>E-mail</t>
  </si>
  <si>
    <t>2.0 / Mode de paiement</t>
  </si>
  <si>
    <t>Une seule méthode de paiement est possible, cochez ce qui convient.</t>
  </si>
  <si>
    <r>
      <t xml:space="preserve">       2.1 </t>
    </r>
    <r>
      <rPr>
        <b/>
        <sz val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Cash / CampusCard</t>
    </r>
  </si>
  <si>
    <t>Aucune carte de débit et de crédit n’est prise en charge.</t>
  </si>
  <si>
    <r>
      <t xml:space="preserve">       2.2 </t>
    </r>
    <r>
      <rPr>
        <b/>
        <sz val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Imputation interne</t>
    </r>
  </si>
  <si>
    <t>Merci de remplir en bonne et due forme les trois premiers champs (obligatoires) ci-dessous:</t>
  </si>
  <si>
    <r>
      <rPr>
        <b/>
        <sz val="7"/>
        <color indexed="8"/>
        <rFont val="Arial"/>
        <family val="2"/>
      </rPr>
      <t>*</t>
    </r>
    <r>
      <rPr>
        <b/>
        <sz val="6.5"/>
        <color indexed="8"/>
        <rFont val="Arial"/>
        <family val="2"/>
      </rPr>
      <t>Centre de coûts SAP (commence par 26)</t>
    </r>
  </si>
  <si>
    <r>
      <rPr>
        <b/>
        <sz val="7"/>
        <color indexed="8"/>
        <rFont val="Arial"/>
        <family val="2"/>
      </rPr>
      <t>*</t>
    </r>
    <r>
      <rPr>
        <b/>
        <sz val="6.5"/>
        <color indexed="8"/>
        <rFont val="Arial"/>
        <family val="2"/>
      </rPr>
      <t>Compte (commence par 3)</t>
    </r>
  </si>
  <si>
    <r>
      <rPr>
        <b/>
        <sz val="7"/>
        <color indexed="8"/>
        <rFont val="Arial"/>
        <family val="2"/>
      </rPr>
      <t>*</t>
    </r>
    <r>
      <rPr>
        <b/>
        <sz val="6.5"/>
        <color indexed="8"/>
        <rFont val="Arial"/>
        <family val="2"/>
      </rPr>
      <t>Fonds SAP (commence par 26)</t>
    </r>
  </si>
  <si>
    <t>Ordre interne</t>
  </si>
  <si>
    <t>automatique</t>
  </si>
  <si>
    <r>
      <t xml:space="preserve">       2.3 </t>
    </r>
    <r>
      <rPr>
        <b/>
        <sz val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Facturation</t>
    </r>
  </si>
  <si>
    <t>Pour les clients externes, merci d'insérer l'adresse de facturation complète.</t>
  </si>
  <si>
    <t>Le soussigné a pris connaissance des conditions de cette commande et s’engage dans le cas d’un financement hors UNIL à s’acquitter des montants dans les 30 jours dès réception des factures.</t>
  </si>
  <si>
    <t>3.0 / Type de commande &gt; à remplir</t>
  </si>
  <si>
    <t>Résumez votre commande ici s'il vous plaît.</t>
  </si>
  <si>
    <t>Ma commande:</t>
  </si>
  <si>
    <t>▼</t>
  </si>
  <si>
    <t>Impression:</t>
  </si>
  <si>
    <t>Quantité:</t>
  </si>
  <si>
    <t>Date / Délai:</t>
  </si>
  <si>
    <t>4.0 / Impressions numériques</t>
  </si>
  <si>
    <t>Ce tableau concerne l'impression. Si vous avez besoin de Finitions et de Reliures &gt; Remplir le point 5.0. A* = Agrafage sur le coin</t>
  </si>
  <si>
    <t>Désignation</t>
  </si>
  <si>
    <t>BAT*</t>
  </si>
  <si>
    <t>Format</t>
  </si>
  <si>
    <t>Nb de pages</t>
  </si>
  <si>
    <t>Recto, R-Verso?</t>
  </si>
  <si>
    <t>*A</t>
  </si>
  <si>
    <t>Quantité</t>
  </si>
  <si>
    <t>Total feuilles</t>
  </si>
  <si>
    <t>Prix</t>
  </si>
  <si>
    <t>Délai:</t>
  </si>
  <si>
    <t>A remplir par La Repro, No OTRS:</t>
  </si>
  <si>
    <t>5.0 / Services, ventes, suppléments, finitions, reliures</t>
  </si>
  <si>
    <t>Le tableau ci-dessous est un complément de la partie 4.0 ou peut être rempli individuellement.</t>
  </si>
  <si>
    <r>
      <t>PAO</t>
    </r>
    <r>
      <rPr>
        <sz val="6"/>
        <color indexed="8"/>
        <rFont val="Arial"/>
        <family val="2"/>
      </rPr>
      <t xml:space="preserve"> (à remplir par La Repro)</t>
    </r>
  </si>
  <si>
    <t>Finitions</t>
  </si>
  <si>
    <t>Reliures</t>
  </si>
  <si>
    <t>Papier et grammage</t>
  </si>
  <si>
    <t>Prix unitaire</t>
  </si>
  <si>
    <t>Total:</t>
  </si>
  <si>
    <t>6.0 / Posters et fournitures</t>
  </si>
  <si>
    <t>BAT = Bon-à-tirer / Épreuve</t>
  </si>
  <si>
    <t>Papier</t>
  </si>
  <si>
    <t>Franc-bord</t>
  </si>
  <si>
    <t>7.0 / Autres produits / Champs libres</t>
  </si>
  <si>
    <t>Ces champs peuvent être utilisés par La Repro pour des articles / produits / prestations, non répertoriés ou très spécifiques.</t>
  </si>
  <si>
    <t>8.0 / Choix de la livraison</t>
  </si>
  <si>
    <t>Pour le retrait, merci de consulter nos horaires d'ouverture. Pour l'expédition: gratuit si interne du campus - si externe: frais de port en sus.</t>
  </si>
  <si>
    <t xml:space="preserve">           Retrait à La Repro</t>
  </si>
  <si>
    <t>Expédier la commande à l'adresse ci-dessous (9.0)</t>
  </si>
  <si>
    <t>9.0 / Remarques, champ libre, adresse de livraison éventuelle si point 8.0 coché</t>
  </si>
  <si>
    <t>RABAIS:</t>
  </si>
  <si>
    <t>TOTAL:</t>
  </si>
  <si>
    <t>10.0 / Signature, Confirmation</t>
  </si>
  <si>
    <t>En remplissant les données ci-dessous, vous confirmez cette commande et avoir correctement rempli les informations de facturation 2.2 ou 2.3</t>
  </si>
  <si>
    <t>Date:</t>
  </si>
  <si>
    <t>Nom / Prénom:</t>
  </si>
  <si>
    <t>Signature:</t>
  </si>
  <si>
    <t>Pas nécessaire si envoyé par e-mail</t>
  </si>
  <si>
    <t>La Repro |  UNIL-Chamberonne | Bât. Anthropole | Bur. 2088 | 1015 Lausanne | repro@unil.ch | unil.ch/repro</t>
  </si>
  <si>
    <t>UNIL - Université de Lausanne - La Repro (Ci) - LISTE DE PRIX (v-1122) - 2/2</t>
  </si>
  <si>
    <t>Impressions numériques classiques</t>
  </si>
  <si>
    <t>Tarifs spéciaux (feuilles volantes, Flyers, Affiches)</t>
  </si>
  <si>
    <t>NB</t>
  </si>
  <si>
    <t>Couleur</t>
  </si>
  <si>
    <t>A4 Recto</t>
  </si>
  <si>
    <t>SRA3 recto</t>
  </si>
  <si>
    <t>A3 Recto</t>
  </si>
  <si>
    <t>A4 Recto/Verso</t>
  </si>
  <si>
    <t>PAO "Repro"</t>
  </si>
  <si>
    <t>PAO "Conception"</t>
  </si>
  <si>
    <t>A3 Recto/Verso</t>
  </si>
  <si>
    <t>Prestation</t>
  </si>
  <si>
    <t>Prise en charge</t>
  </si>
  <si>
    <t>Aff./Fly (1p, R)</t>
  </si>
  <si>
    <t>Rabais de quantités</t>
  </si>
  <si>
    <t>Traitement / Prép.</t>
  </si>
  <si>
    <t>Flyers (2p, RV)</t>
  </si>
  <si>
    <r>
      <t xml:space="preserve">0.09 </t>
    </r>
    <r>
      <rPr>
        <sz val="6"/>
        <color theme="1"/>
        <rFont val="Arial"/>
        <family val="2"/>
      </rPr>
      <t>(&gt;8000 flles)</t>
    </r>
  </si>
  <si>
    <r>
      <t xml:space="preserve">0.36 </t>
    </r>
    <r>
      <rPr>
        <sz val="6"/>
        <color theme="1"/>
        <rFont val="Arial"/>
        <family val="2"/>
      </rPr>
      <t>(&gt;1000 flles)</t>
    </r>
  </si>
  <si>
    <t>Reprise de fichier</t>
  </si>
  <si>
    <t>Dépliant (4-6p)</t>
  </si>
  <si>
    <r>
      <t xml:space="preserve">0.18 </t>
    </r>
    <r>
      <rPr>
        <sz val="6"/>
        <color theme="1"/>
        <rFont val="Arial"/>
        <family val="2"/>
      </rPr>
      <t>(&gt;4000 flles)</t>
    </r>
  </si>
  <si>
    <r>
      <t xml:space="preserve">0.72 </t>
    </r>
    <r>
      <rPr>
        <sz val="6"/>
        <color theme="1"/>
        <rFont val="Arial"/>
        <family val="2"/>
      </rPr>
      <t>(&gt; 500 flles)</t>
    </r>
  </si>
  <si>
    <t>Liste de prix estimatifs (Multipliez votre quantité pour une fourchette de prix)</t>
  </si>
  <si>
    <t>Reliure</t>
  </si>
  <si>
    <t>Type</t>
  </si>
  <si>
    <t>Mode</t>
  </si>
  <si>
    <t>Tonalité</t>
  </si>
  <si>
    <t>Flyers</t>
  </si>
  <si>
    <t>A6</t>
  </si>
  <si>
    <t>Recto</t>
  </si>
  <si>
    <t>Dos toilé</t>
  </si>
  <si>
    <t>Recto/Verso</t>
  </si>
  <si>
    <t>Anneaux plast.</t>
  </si>
  <si>
    <t>A5</t>
  </si>
  <si>
    <t>Anneaux Repro</t>
  </si>
  <si>
    <t>Cahier (&lt;80p.)</t>
  </si>
  <si>
    <t>Affichettes</t>
  </si>
  <si>
    <t>A4</t>
  </si>
  <si>
    <t>Cahier (&gt;80p.)</t>
  </si>
  <si>
    <t>Affiches</t>
  </si>
  <si>
    <t>A3</t>
  </si>
  <si>
    <t>Dos-carré-collé</t>
  </si>
  <si>
    <r>
      <t>4.00</t>
    </r>
    <r>
      <rPr>
        <sz val="6"/>
        <color indexed="8"/>
        <rFont val="Arial"/>
        <family val="2"/>
      </rPr>
      <t xml:space="preserve"> (1.00 dès 100x)</t>
    </r>
  </si>
  <si>
    <t>Cartes de visite</t>
  </si>
  <si>
    <t>85x54mm</t>
  </si>
  <si>
    <t>R + Recto/Verso</t>
  </si>
  <si>
    <t>Couv. Thèse/Mém.</t>
  </si>
  <si>
    <t>Noir et Blanc</t>
  </si>
  <si>
    <t>Posters</t>
  </si>
  <si>
    <t>Finitions et fournitures posters</t>
  </si>
  <si>
    <t>Mat</t>
  </si>
  <si>
    <t>Satiné</t>
  </si>
  <si>
    <t>Toile</t>
  </si>
  <si>
    <t>Article</t>
  </si>
  <si>
    <t>A2</t>
  </si>
  <si>
    <t>Carton A4 / toile</t>
  </si>
  <si>
    <t>A1</t>
  </si>
  <si>
    <t>Franc-bord 1</t>
  </si>
  <si>
    <t>A0</t>
  </si>
  <si>
    <t>Franc-bord 2</t>
  </si>
  <si>
    <t>U4</t>
  </si>
  <si>
    <t>*Explication des abréviations:</t>
  </si>
  <si>
    <t>BAT</t>
  </si>
  <si>
    <t>Bon-à-tirer (Epreuve)</t>
  </si>
  <si>
    <t>A</t>
  </si>
  <si>
    <t>Agrafage 1x sur le coin</t>
  </si>
  <si>
    <t>Coupé au format, supprimer les marges blanches tout autour</t>
  </si>
  <si>
    <t>R - RV</t>
  </si>
  <si>
    <t>R = Recto, RV = Recto-Verso</t>
  </si>
  <si>
    <t>Papier suppléments feuilles + Achat</t>
  </si>
  <si>
    <t>Finition</t>
  </si>
  <si>
    <t>GR / Format</t>
  </si>
  <si>
    <t>Mat (blanc)</t>
  </si>
  <si>
    <t>Satiné (blanc)</t>
  </si>
  <si>
    <t>Crème</t>
  </si>
  <si>
    <t>80 SRA3</t>
  </si>
  <si>
    <t>0.05 - A3</t>
  </si>
  <si>
    <t>-</t>
  </si>
  <si>
    <t>Coupe</t>
  </si>
  <si>
    <t>120 SRA3</t>
  </si>
  <si>
    <t>0.24 - 100gr</t>
  </si>
  <si>
    <t>Coupe (&gt;8000flles)</t>
  </si>
  <si>
    <t>160 SRA3</t>
  </si>
  <si>
    <t>0.10, A4 / 0.15, A3</t>
  </si>
  <si>
    <t>Pliage</t>
  </si>
  <si>
    <t>200 SRA3</t>
  </si>
  <si>
    <t>Rainage</t>
  </si>
  <si>
    <t>250 SRA3</t>
  </si>
  <si>
    <t>Rainage + Pliage</t>
  </si>
  <si>
    <t>300 SRA3</t>
  </si>
  <si>
    <t>Plastification A4</t>
  </si>
  <si>
    <t>350 SRA3</t>
  </si>
  <si>
    <t>Plastification A3</t>
  </si>
  <si>
    <t>Rame A4 80gr</t>
  </si>
  <si>
    <t>Trous classeurs</t>
  </si>
  <si>
    <t>Carton A4 80gr</t>
  </si>
  <si>
    <t>Palette A4 80gr</t>
  </si>
  <si>
    <t>Rame A3 80gr</t>
  </si>
  <si>
    <t>Carton A3 80gr</t>
  </si>
  <si>
    <t>Sélectionner ici:</t>
  </si>
  <si>
    <t>x</t>
  </si>
  <si>
    <t>Achat d'anneaux plastiques</t>
  </si>
  <si>
    <t>Interne à l'UNIL (Imputation)</t>
  </si>
  <si>
    <t>Achat de papier en cartons</t>
  </si>
  <si>
    <t>Externe de l'UNIL (Facturation)</t>
  </si>
  <si>
    <t>Achat de papier en palettes</t>
  </si>
  <si>
    <t>Achat de papier en rames</t>
  </si>
  <si>
    <t>Privée (académique)</t>
  </si>
  <si>
    <t>Affiche A3</t>
  </si>
  <si>
    <t>Privée (non-académique)</t>
  </si>
  <si>
    <t>Affichette A4</t>
  </si>
  <si>
    <t>Cahier agrafé (&lt;80p.)</t>
  </si>
  <si>
    <t>Cahier agrafé (&gt;80p à ~200p.)</t>
  </si>
  <si>
    <t>Basique</t>
  </si>
  <si>
    <t>Mat (Texte)</t>
  </si>
  <si>
    <t>Standard</t>
  </si>
  <si>
    <t>Satiné (Images)</t>
  </si>
  <si>
    <t>Demande de mise en page</t>
  </si>
  <si>
    <t>Premium</t>
  </si>
  <si>
    <t>Dépliant 2 volets A3/A4</t>
  </si>
  <si>
    <t>Dépliant 2 volets A4/A5</t>
  </si>
  <si>
    <t>Dépliant 2 volets A5/A6</t>
  </si>
  <si>
    <t>en 1 à 2 jours</t>
  </si>
  <si>
    <t>Dépliant 3 volets A4</t>
  </si>
  <si>
    <t>en 2 à 3 jours</t>
  </si>
  <si>
    <t>Feuilles A4 agrafées sur le coin 1x</t>
  </si>
  <si>
    <t>en 3 à 4 jours</t>
  </si>
  <si>
    <t>Noir et blanc</t>
  </si>
  <si>
    <t>Feuilles volantes A4</t>
  </si>
  <si>
    <t>en 4 à 5 jours</t>
  </si>
  <si>
    <t>Flyers A5</t>
  </si>
  <si>
    <t>semaine proch.</t>
  </si>
  <si>
    <t>Mixes (NB+Coul.)</t>
  </si>
  <si>
    <t>Flyers A6</t>
  </si>
  <si>
    <t>Livre / Roman / Edition / Rapport</t>
  </si>
  <si>
    <t>Mémoire (Impression+Reliures)</t>
  </si>
  <si>
    <t>Mémoire (Reliures UNIQUEMENT)</t>
  </si>
  <si>
    <t>Polycopié</t>
  </si>
  <si>
    <t>oui</t>
  </si>
  <si>
    <t>Poster (Autre format)</t>
  </si>
  <si>
    <t>non</t>
  </si>
  <si>
    <t>Poster A0</t>
  </si>
  <si>
    <t>Poster A1</t>
  </si>
  <si>
    <t>Agrafage:</t>
  </si>
  <si>
    <t>Poster A2</t>
  </si>
  <si>
    <t>Poster F4</t>
  </si>
  <si>
    <t>Poster U4</t>
  </si>
  <si>
    <t>Reliures uniquement</t>
  </si>
  <si>
    <t>Thèse (Impressions+Reliure)</t>
  </si>
  <si>
    <t>Thèse (Reliure UNIQUEMENT)</t>
  </si>
  <si>
    <t>Autre (spécifier partie 9.0)</t>
  </si>
  <si>
    <t>Noir que Recto</t>
  </si>
  <si>
    <t>Noir en Recto/Verso</t>
  </si>
  <si>
    <t>Couleur que recto</t>
  </si>
  <si>
    <t>Couleur en Recto/Verso</t>
  </si>
  <si>
    <t>Mixes que Recto</t>
  </si>
  <si>
    <t>Mixes en Recto/Verso</t>
  </si>
  <si>
    <t>Pour menus déroulants Format</t>
  </si>
  <si>
    <t>Matrice des Prix</t>
  </si>
  <si>
    <t>Matrice des Prix - RABAIS 10%</t>
  </si>
  <si>
    <t>Recto, Recto-Verso?</t>
  </si>
  <si>
    <t>CONCATENER</t>
  </si>
  <si>
    <t>ESPACE</t>
  </si>
  <si>
    <t>RABAIS 10%</t>
  </si>
  <si>
    <t xml:space="preserve"> </t>
  </si>
  <si>
    <t>SRA3 - Couleur Recto</t>
  </si>
  <si>
    <t>A8 - noir et blanc</t>
  </si>
  <si>
    <t>SRA3 - noir/blanc Recto</t>
  </si>
  <si>
    <t>A4 - noir et blanc</t>
  </si>
  <si>
    <t>A8 - Couleur</t>
  </si>
  <si>
    <t>A4 - Couleur</t>
  </si>
  <si>
    <t>A7 - noir et blanc</t>
  </si>
  <si>
    <t>Recto-Verso</t>
  </si>
  <si>
    <t>A7 - Couleur</t>
  </si>
  <si>
    <t>A3 - noir et blanc</t>
  </si>
  <si>
    <t>A6 - noir et blanc</t>
  </si>
  <si>
    <t>A3 - Couleur</t>
  </si>
  <si>
    <t>A6 - Couleur</t>
  </si>
  <si>
    <t>A5 - noir et blanc</t>
  </si>
  <si>
    <t>SRA3 - Couleur</t>
  </si>
  <si>
    <t>A5 - Couleur</t>
  </si>
  <si>
    <t>SRA3 - noir/blanc</t>
  </si>
  <si>
    <t>Sélection client</t>
  </si>
  <si>
    <t>ATTENTION CONCATENER</t>
  </si>
  <si>
    <t>Prix rabais quantité</t>
  </si>
  <si>
    <t>Prix rabais coupe massicot</t>
  </si>
  <si>
    <t>Coupe massicot</t>
  </si>
  <si>
    <t>Pour menus déroulants Impressions</t>
  </si>
  <si>
    <t>SRA3 R NB</t>
  </si>
  <si>
    <t>Agrafes</t>
  </si>
  <si>
    <t>SRA3 RV NB</t>
  </si>
  <si>
    <t>Trous classeur</t>
  </si>
  <si>
    <t>SRA3 R Coul.</t>
  </si>
  <si>
    <t>Pliage / Rainage</t>
  </si>
  <si>
    <t>SRA3 RV Coul.</t>
  </si>
  <si>
    <t>Perforations</t>
  </si>
  <si>
    <t>Pour menus déroulants Finitions</t>
  </si>
  <si>
    <t>Autre</t>
  </si>
  <si>
    <r>
      <rPr>
        <sz val="12"/>
        <color indexed="8"/>
        <rFont val="Arial"/>
        <family val="2"/>
      </rPr>
      <t xml:space="preserve">▼ </t>
    </r>
    <r>
      <rPr>
        <sz val="12"/>
        <color theme="1"/>
        <rFont val="Calibri"/>
        <family val="2"/>
        <scheme val="minor"/>
      </rPr>
      <t xml:space="preserve">Agrafes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</si>
  <si>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Trous classeur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</si>
  <si>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Pliage / Rainage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</si>
  <si>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Rainage + Pliage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</si>
  <si>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Perforations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</si>
  <si>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Coupe massicot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</si>
  <si>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Autre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</si>
  <si>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t>Pour menus déroulants Reliures</t>
  </si>
  <si>
    <t>Dos-carré-collé (+100)</t>
  </si>
  <si>
    <r>
      <rPr>
        <sz val="12"/>
        <color indexed="8"/>
        <rFont val="Arial"/>
        <family val="2"/>
      </rPr>
      <t xml:space="preserve">▼ ▼ </t>
    </r>
    <r>
      <rPr>
        <sz val="12"/>
        <color theme="1"/>
        <rFont val="Calibri"/>
        <family val="2"/>
        <scheme val="minor"/>
      </rPr>
      <t xml:space="preserve">Dos toilé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</si>
  <si>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Anneaux plast.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</si>
  <si>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Cahier (&lt;80p.) </t>
    </r>
    <r>
      <rPr>
        <sz val="12"/>
        <color indexed="8"/>
        <rFont val="Arial"/>
        <family val="2"/>
      </rPr>
      <t>▼</t>
    </r>
  </si>
  <si>
    <t>Couv. TM</t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</si>
  <si>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Dos-carré-collé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</si>
  <si>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Dos-carré-collé (+100) </t>
    </r>
    <r>
      <rPr>
        <sz val="12"/>
        <color indexed="8"/>
        <rFont val="Arial"/>
        <family val="2"/>
      </rPr>
      <t>▼</t>
    </r>
  </si>
  <si>
    <t>Mat 80</t>
  </si>
  <si>
    <t>Mat 120</t>
  </si>
  <si>
    <t>Pour menus déroulants Services</t>
  </si>
  <si>
    <t>Mat 160</t>
  </si>
  <si>
    <t>Mat 200</t>
  </si>
  <si>
    <t>Mat 250</t>
  </si>
  <si>
    <t>Mat 300</t>
  </si>
  <si>
    <t>Reprise</t>
  </si>
  <si>
    <t>Satiné 90</t>
  </si>
  <si>
    <t>Conception Aff. / Fly.</t>
  </si>
  <si>
    <t>Satiné 120</t>
  </si>
  <si>
    <t>Conception Dép.</t>
  </si>
  <si>
    <t>Satiné 160</t>
  </si>
  <si>
    <t>Conception Rel.</t>
  </si>
  <si>
    <t>Satiné 200</t>
  </si>
  <si>
    <t>Satiné 250</t>
  </si>
  <si>
    <t>Satiné 300</t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</si>
  <si>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Mat 80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</si>
  <si>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Mat 120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</si>
  <si>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Mat 160</t>
    </r>
  </si>
  <si>
    <t>Pour menus déroulants Papiers</t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</si>
  <si>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Mat 200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</si>
  <si>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Mat 250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</si>
  <si>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Mat 300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</si>
  <si>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Satiné 90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</si>
  <si>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Satiné 120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</si>
  <si>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Satiné 160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</si>
  <si>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Satiné 200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</si>
  <si>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Satiné 250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</si>
  <si>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Satiné 300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</si>
  <si>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Rame A4 80gr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</si>
  <si>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Carton A4 80gr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</si>
  <si>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Palette A4 80gr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</si>
  <si>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Autre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</si>
  <si>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</si>
  <si>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t>Satiné 350</t>
  </si>
  <si>
    <r>
      <rPr>
        <sz val="12"/>
        <color indexed="8"/>
        <rFont val="Arial"/>
        <family val="2"/>
      </rPr>
      <t xml:space="preserve">▼ ▼ </t>
    </r>
    <r>
      <rPr>
        <sz val="12"/>
        <color theme="1"/>
        <rFont val="Calibri"/>
        <family val="2"/>
        <scheme val="minor"/>
      </rPr>
      <t xml:space="preserve">Cahier (&gt;80p.) </t>
    </r>
    <r>
      <rPr>
        <sz val="12"/>
        <color indexed="8"/>
        <rFont val="Arial"/>
        <family val="2"/>
      </rPr>
      <t>▼</t>
    </r>
  </si>
  <si>
    <t>Couleur A4 80gr</t>
  </si>
  <si>
    <t>Crème 100</t>
  </si>
  <si>
    <t>Couleur A4 160gr</t>
  </si>
  <si>
    <t>Crème 300</t>
  </si>
  <si>
    <t>Couleur A3 160gr</t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</si>
  <si>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 xml:space="preserve">▼ </t>
    </r>
    <r>
      <rPr>
        <sz val="12"/>
        <color theme="1"/>
        <rFont val="Calibri"/>
        <family val="2"/>
        <scheme val="minor"/>
      </rPr>
      <t>Couleur A4 80gr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</si>
  <si>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Couleur A4 160gr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</si>
  <si>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Couleur A3 160gr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</si>
  <si>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Rame A3 80gr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</si>
  <si>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Carton A3 80gr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</si>
  <si>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Plastification A4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</si>
  <si>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Plastification A3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</si>
  <si>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Satiné 350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</si>
  <si>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Crème 100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</si>
  <si>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Crème 300</t>
    </r>
  </si>
  <si>
    <t>Prise en charge ▼ ▼ ▼</t>
  </si>
  <si>
    <t>Traitement / Prép. ▼ ▼ ▼</t>
  </si>
  <si>
    <t>Reprise ▼ ▼ ▼</t>
  </si>
  <si>
    <t>Conception Aff. / Fly. ▼ ▼ ▼</t>
  </si>
  <si>
    <t>Conception Dép. ▼ ▼ ▼</t>
  </si>
  <si>
    <t>Conception Rel. ▼ ▼ ▼</t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</si>
  <si>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Anneaux Repro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</si>
  <si>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Couv. TM </t>
    </r>
    <r>
      <rPr>
        <sz val="12"/>
        <color indexed="8"/>
        <rFont val="Arial"/>
        <family val="2"/>
      </rPr>
      <t>▼</t>
    </r>
  </si>
  <si>
    <t>Pour menus déroulants posters</t>
  </si>
  <si>
    <t>A2 mat non</t>
  </si>
  <si>
    <t>A1 mat non</t>
  </si>
  <si>
    <t>mat</t>
  </si>
  <si>
    <t>A0 mat non</t>
  </si>
  <si>
    <t>satiné</t>
  </si>
  <si>
    <t>oui (FB2, unique)</t>
  </si>
  <si>
    <t>F4 mat non</t>
  </si>
  <si>
    <t>toile</t>
  </si>
  <si>
    <t>oui (FB1, multiples)</t>
  </si>
  <si>
    <t>U4 mat non</t>
  </si>
  <si>
    <t>F4</t>
  </si>
  <si>
    <t>A2 satiné non</t>
  </si>
  <si>
    <t>A1 satiné non</t>
  </si>
  <si>
    <t>A0 satiné non</t>
  </si>
  <si>
    <t>F4 satiné non</t>
  </si>
  <si>
    <t>U4 satiné non</t>
  </si>
  <si>
    <t>Tube carton</t>
  </si>
  <si>
    <t>A2 toile non</t>
  </si>
  <si>
    <t>Tube plastique</t>
  </si>
  <si>
    <t>A1 toile non</t>
  </si>
  <si>
    <t>A0 toile non</t>
  </si>
  <si>
    <t>F4 toile non</t>
  </si>
  <si>
    <t>U4 toile non</t>
  </si>
  <si>
    <t>A2 mat oui (FB2, unique)</t>
  </si>
  <si>
    <t>A1 mat oui (FB2, unique)</t>
  </si>
  <si>
    <t>A0 mat oui (FB2, unique)</t>
  </si>
  <si>
    <t>F4 mat oui (FB2, unique)</t>
  </si>
  <si>
    <t>U4 mat oui (FB2, unique)</t>
  </si>
  <si>
    <t>A2 satiné oui (FB2, unique)</t>
  </si>
  <si>
    <t>A1 satiné oui (FB2, unique)</t>
  </si>
  <si>
    <t>A0 satiné oui (FB2, unique)</t>
  </si>
  <si>
    <t>F4 satiné oui (FB2, unique)</t>
  </si>
  <si>
    <t>U4 satiné oui (FB2, unique)</t>
  </si>
  <si>
    <t>A2 toile oui (FB2, unique)</t>
  </si>
  <si>
    <t>A1 toile oui (FB2, unique)</t>
  </si>
  <si>
    <t>A0 toile oui (FB2, unique)</t>
  </si>
  <si>
    <t>F4 toile oui (FB2, unique)</t>
  </si>
  <si>
    <t>U4 toile oui (FB2, unique)</t>
  </si>
  <si>
    <t>Autre mat oui (FB2, unique)</t>
  </si>
  <si>
    <t>Autre mat non</t>
  </si>
  <si>
    <t>Autre satiné oui (FB2, unique)</t>
  </si>
  <si>
    <t>Autre satiné non</t>
  </si>
  <si>
    <t>Autre toile oui (FB2, unique)</t>
  </si>
  <si>
    <t>Autre toile non</t>
  </si>
  <si>
    <r>
      <t xml:space="preserve">Tube carton </t>
    </r>
    <r>
      <rPr>
        <sz val="12"/>
        <color indexed="8"/>
        <rFont val="Arial"/>
        <family val="2"/>
      </rPr>
      <t>▼ ▼</t>
    </r>
  </si>
  <si>
    <r>
      <t xml:space="preserve">Tube plastique </t>
    </r>
    <r>
      <rPr>
        <sz val="12"/>
        <color indexed="8"/>
        <rFont val="Arial"/>
        <family val="2"/>
      </rPr>
      <t>▼ ▼</t>
    </r>
  </si>
  <si>
    <t>▼ ▼ ▼</t>
  </si>
  <si>
    <t>A2 mat oui (FB1, multiples)</t>
  </si>
  <si>
    <t>A1 mat oui (FB1, multiples)</t>
  </si>
  <si>
    <t>A0 mat oui (FB1, multiples)</t>
  </si>
  <si>
    <t>F4 mat oui (FB1, multiples)</t>
  </si>
  <si>
    <t>U4 mat oui (FB1, multiples)</t>
  </si>
  <si>
    <t>A2 satiné oui (FB1, multiples)</t>
  </si>
  <si>
    <t>A1 satiné oui (FB1, multiples)</t>
  </si>
  <si>
    <t>A0 satiné oui (FB1, multiples)</t>
  </si>
  <si>
    <t>F4 satiné oui (FB1, multiples)</t>
  </si>
  <si>
    <t>U4 satiné oui (FB1, multiples)</t>
  </si>
  <si>
    <t>A2 toile oui (FB1, multiples)</t>
  </si>
  <si>
    <t>A1 toile oui (FB1, multiples)</t>
  </si>
  <si>
    <t>A0 toile oui (FB1, multiples)</t>
  </si>
  <si>
    <t>F4 toile oui (FB1, multiples)</t>
  </si>
  <si>
    <t>U4 toile oui (FB1, multiples)</t>
  </si>
  <si>
    <t>Autre mat oui (FB1, multiples)</t>
  </si>
  <si>
    <t>Autre satiné oui (FB1, multiples)</t>
  </si>
  <si>
    <t>Autre toile oui (FB1, multiples)</t>
  </si>
  <si>
    <r>
      <t xml:space="preserve">Carton A4 / toile </t>
    </r>
    <r>
      <rPr>
        <sz val="12"/>
        <color indexed="8"/>
        <rFont val="Arial"/>
        <family val="2"/>
      </rPr>
      <t>▼ 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</si>
</sst>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dd/mm/yyyy;@"/>
  </numFmts>
  <fonts count="4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i/>
      <u/>
      <sz val="7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8"/>
      <name val="Arial"/>
      <family val="2"/>
    </font>
    <font>
      <b/>
      <sz val="6.5"/>
      <color indexed="8"/>
      <name val="Arial"/>
      <family val="2"/>
    </font>
    <font>
      <b/>
      <sz val="7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b/>
      <sz val="8"/>
      <color theme="0"/>
      <name val="Arial"/>
      <family val="2"/>
    </font>
    <font>
      <u/>
      <sz val="6"/>
      <color theme="10"/>
      <name val="Arial"/>
      <family val="2"/>
    </font>
    <font>
      <sz val="6.5"/>
      <color theme="0"/>
      <name val="Arial"/>
      <family val="2"/>
    </font>
    <font>
      <b/>
      <sz val="9"/>
      <color theme="0"/>
      <name val="Arial"/>
      <family val="2"/>
    </font>
    <font>
      <sz val="6"/>
      <color theme="0"/>
      <name val="Arial"/>
      <family val="2"/>
    </font>
    <font>
      <i/>
      <sz val="6.5"/>
      <color theme="1"/>
      <name val="Arial"/>
      <family val="2"/>
    </font>
    <font>
      <b/>
      <sz val="6.5"/>
      <color theme="1"/>
      <name val="Arial"/>
      <family val="2"/>
    </font>
    <font>
      <sz val="6.5"/>
      <color rgb="FF000000"/>
      <name val="Arial"/>
      <family val="2"/>
    </font>
    <font>
      <i/>
      <sz val="5"/>
      <color theme="0" tint="-0.499984740745262"/>
      <name val="Arial"/>
      <family val="2"/>
    </font>
    <font>
      <b/>
      <sz val="8"/>
      <color rgb="FFFFFFFF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i/>
      <sz val="6"/>
      <color theme="1"/>
      <name val="Arial"/>
      <family val="2"/>
    </font>
    <font>
      <sz val="7"/>
      <color theme="1"/>
      <name val="Arial"/>
      <family val="2"/>
    </font>
    <font>
      <sz val="7.5"/>
      <color theme="0"/>
      <name val="Arial"/>
      <family val="2"/>
    </font>
    <font>
      <sz val="7.5"/>
      <color theme="1"/>
      <name val="Arial"/>
      <family val="2"/>
    </font>
    <font>
      <sz val="7.25"/>
      <color theme="1"/>
      <name val="Arial"/>
      <family val="2"/>
    </font>
    <font>
      <b/>
      <sz val="7.75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rgb="FF000000"/>
      </patternFill>
    </fill>
    <fill>
      <patternFill patternType="solid">
        <fgColor theme="1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164" fontId="13" fillId="0" borderId="0" applyFont="0" applyFill="0" applyBorder="0" applyAlignment="0" applyProtection="0"/>
  </cellStyleXfs>
  <cellXfs count="229">
    <xf numFmtId="0" fontId="0" fillId="0" borderId="0" xfId="0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2" borderId="0" xfId="0" applyFont="1" applyFill="1" applyAlignment="1">
      <alignment horizontal="right"/>
    </xf>
    <xf numFmtId="0" fontId="0" fillId="3" borderId="0" xfId="0" applyFill="1"/>
    <xf numFmtId="0" fontId="0" fillId="4" borderId="0" xfId="0" applyFill="1"/>
    <xf numFmtId="0" fontId="14" fillId="5" borderId="0" xfId="0" applyFont="1" applyFill="1"/>
    <xf numFmtId="0" fontId="0" fillId="6" borderId="0" xfId="0" applyFill="1"/>
    <xf numFmtId="0" fontId="16" fillId="3" borderId="0" xfId="0" applyFont="1" applyFill="1"/>
    <xf numFmtId="0" fontId="16" fillId="4" borderId="0" xfId="0" applyFont="1" applyFill="1"/>
    <xf numFmtId="0" fontId="16" fillId="0" borderId="0" xfId="0" applyFont="1"/>
    <xf numFmtId="0" fontId="16" fillId="6" borderId="0" xfId="0" applyFont="1" applyFill="1"/>
    <xf numFmtId="0" fontId="17" fillId="5" borderId="0" xfId="0" applyFont="1" applyFill="1"/>
    <xf numFmtId="0" fontId="19" fillId="2" borderId="0" xfId="0" applyFont="1" applyFill="1" applyAlignment="1">
      <alignment horizontal="left" indent="1"/>
    </xf>
    <xf numFmtId="0" fontId="20" fillId="0" borderId="0" xfId="0" applyFont="1" applyAlignment="1">
      <alignment horizontal="right"/>
    </xf>
    <xf numFmtId="0" fontId="0" fillId="4" borderId="0" xfId="0" quotePrefix="1" applyFill="1"/>
    <xf numFmtId="0" fontId="21" fillId="7" borderId="0" xfId="0" applyFont="1" applyFill="1"/>
    <xf numFmtId="49" fontId="22" fillId="4" borderId="0" xfId="0" applyNumberFormat="1" applyFont="1" applyFill="1"/>
    <xf numFmtId="0" fontId="19" fillId="0" borderId="0" xfId="0" applyFont="1" applyAlignment="1">
      <alignment horizontal="left" indent="1"/>
    </xf>
    <xf numFmtId="0" fontId="23" fillId="7" borderId="0" xfId="0" applyFont="1" applyFill="1"/>
    <xf numFmtId="0" fontId="24" fillId="3" borderId="0" xfId="0" applyFont="1" applyFill="1"/>
    <xf numFmtId="0" fontId="25" fillId="3" borderId="0" xfId="0" applyFont="1" applyFill="1"/>
    <xf numFmtId="0" fontId="25" fillId="0" borderId="0" xfId="0" applyFont="1"/>
    <xf numFmtId="0" fontId="25" fillId="4" borderId="0" xfId="0" applyFont="1" applyFill="1"/>
    <xf numFmtId="0" fontId="26" fillId="8" borderId="0" xfId="0" applyFont="1" applyFill="1"/>
    <xf numFmtId="0" fontId="26" fillId="7" borderId="0" xfId="0" applyFont="1" applyFill="1"/>
    <xf numFmtId="0" fontId="27" fillId="4" borderId="0" xfId="0" quotePrefix="1" applyFont="1" applyFill="1"/>
    <xf numFmtId="0" fontId="19" fillId="9" borderId="1" xfId="0" applyFont="1" applyFill="1" applyBorder="1"/>
    <xf numFmtId="0" fontId="19" fillId="9" borderId="1" xfId="0" applyFont="1" applyFill="1" applyBorder="1" applyAlignment="1">
      <alignment horizontal="left" indent="1"/>
    </xf>
    <xf numFmtId="164" fontId="19" fillId="10" borderId="1" xfId="2" applyFont="1" applyFill="1" applyBorder="1" applyAlignment="1" applyProtection="1">
      <alignment horizontal="right"/>
    </xf>
    <xf numFmtId="0" fontId="19" fillId="9" borderId="1" xfId="0" applyFont="1" applyFill="1" applyBorder="1" applyAlignment="1">
      <alignment horizontal="left"/>
    </xf>
    <xf numFmtId="0" fontId="18" fillId="11" borderId="0" xfId="0" applyFont="1" applyFill="1" applyAlignment="1">
      <alignment horizontal="left"/>
    </xf>
    <xf numFmtId="0" fontId="18" fillId="11" borderId="2" xfId="0" applyFont="1" applyFill="1" applyBorder="1" applyAlignment="1">
      <alignment horizontal="left"/>
    </xf>
    <xf numFmtId="164" fontId="13" fillId="0" borderId="0" xfId="2" applyFont="1"/>
    <xf numFmtId="164" fontId="19" fillId="10" borderId="4" xfId="2" applyFont="1" applyFill="1" applyBorder="1"/>
    <xf numFmtId="0" fontId="26" fillId="0" borderId="0" xfId="0" applyFont="1"/>
    <xf numFmtId="1" fontId="25" fillId="0" borderId="0" xfId="0" applyNumberFormat="1" applyFont="1"/>
    <xf numFmtId="0" fontId="25" fillId="4" borderId="5" xfId="0" applyFont="1" applyFill="1" applyBorder="1"/>
    <xf numFmtId="0" fontId="27" fillId="4" borderId="6" xfId="0" quotePrefix="1" applyFont="1" applyFill="1" applyBorder="1"/>
    <xf numFmtId="0" fontId="25" fillId="4" borderId="7" xfId="0" applyFont="1" applyFill="1" applyBorder="1"/>
    <xf numFmtId="0" fontId="25" fillId="4" borderId="8" xfId="0" applyFont="1" applyFill="1" applyBorder="1"/>
    <xf numFmtId="3" fontId="19" fillId="10" borderId="9" xfId="0" applyNumberFormat="1" applyFont="1" applyFill="1" applyBorder="1" applyAlignment="1">
      <alignment horizontal="center"/>
    </xf>
    <xf numFmtId="3" fontId="29" fillId="10" borderId="1" xfId="0" applyNumberFormat="1" applyFont="1" applyFill="1" applyBorder="1" applyAlignment="1">
      <alignment horizontal="center"/>
    </xf>
    <xf numFmtId="0" fontId="0" fillId="12" borderId="0" xfId="0" applyFill="1"/>
    <xf numFmtId="0" fontId="7" fillId="9" borderId="1" xfId="0" applyFont="1" applyFill="1" applyBorder="1"/>
    <xf numFmtId="0" fontId="19" fillId="0" borderId="0" xfId="0" applyFont="1" applyAlignment="1">
      <alignment horizontal="left"/>
    </xf>
    <xf numFmtId="0" fontId="26" fillId="3" borderId="0" xfId="0" applyFont="1" applyFill="1"/>
    <xf numFmtId="0" fontId="30" fillId="9" borderId="1" xfId="0" applyFont="1" applyFill="1" applyBorder="1" applyAlignment="1">
      <alignment horizontal="center"/>
    </xf>
    <xf numFmtId="0" fontId="18" fillId="14" borderId="1" xfId="0" applyFont="1" applyFill="1" applyBorder="1" applyAlignment="1" applyProtection="1">
      <alignment horizontal="left" indent="1" shrinkToFit="1"/>
      <protection locked="0"/>
    </xf>
    <xf numFmtId="0" fontId="19" fillId="10" borderId="1" xfId="0" applyFont="1" applyFill="1" applyBorder="1" applyAlignment="1" applyProtection="1">
      <alignment horizontal="left" indent="1" shrinkToFit="1"/>
      <protection locked="0"/>
    </xf>
    <xf numFmtId="0" fontId="7" fillId="9" borderId="12" xfId="0" applyFont="1" applyFill="1" applyBorder="1"/>
    <xf numFmtId="0" fontId="19" fillId="9" borderId="12" xfId="0" applyFont="1" applyFill="1" applyBorder="1"/>
    <xf numFmtId="0" fontId="29" fillId="2" borderId="1" xfId="0" applyFont="1" applyFill="1" applyBorder="1" applyAlignment="1">
      <alignment horizontal="right" indent="1"/>
    </xf>
    <xf numFmtId="0" fontId="19" fillId="10" borderId="1" xfId="0" applyFont="1" applyFill="1" applyBorder="1" applyAlignment="1" applyProtection="1">
      <alignment shrinkToFit="1"/>
      <protection locked="0"/>
    </xf>
    <xf numFmtId="49" fontId="19" fillId="10" borderId="1" xfId="0" applyNumberFormat="1" applyFont="1" applyFill="1" applyBorder="1" applyAlignment="1" applyProtection="1">
      <alignment shrinkToFit="1"/>
      <protection locked="0"/>
    </xf>
    <xf numFmtId="49" fontId="32" fillId="10" borderId="1" xfId="1" applyNumberFormat="1" applyFont="1" applyFill="1" applyBorder="1" applyAlignment="1" applyProtection="1">
      <alignment horizontal="left" shrinkToFit="1"/>
      <protection locked="0"/>
    </xf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30" fillId="2" borderId="9" xfId="0" applyFont="1" applyFill="1" applyBorder="1" applyAlignment="1" applyProtection="1">
      <alignment horizontal="center"/>
      <protection locked="0"/>
    </xf>
    <xf numFmtId="3" fontId="19" fillId="2" borderId="1" xfId="0" applyNumberFormat="1" applyFont="1" applyFill="1" applyBorder="1" applyAlignment="1" applyProtection="1">
      <alignment horizontal="center"/>
      <protection locked="0"/>
    </xf>
    <xf numFmtId="0" fontId="19" fillId="2" borderId="12" xfId="0" applyFont="1" applyFill="1" applyBorder="1" applyAlignment="1" applyProtection="1">
      <alignment horizontal="center"/>
      <protection locked="0"/>
    </xf>
    <xf numFmtId="0" fontId="19" fillId="2" borderId="12" xfId="0" applyFont="1" applyFill="1" applyBorder="1" applyAlignment="1" applyProtection="1">
      <alignment horizontal="left"/>
      <protection locked="0"/>
    </xf>
    <xf numFmtId="0" fontId="30" fillId="2" borderId="15" xfId="0" applyFont="1" applyFill="1" applyBorder="1" applyAlignment="1" applyProtection="1">
      <alignment horizontal="center"/>
      <protection locked="0"/>
    </xf>
    <xf numFmtId="3" fontId="19" fillId="2" borderId="12" xfId="0" applyNumberFormat="1" applyFont="1" applyFill="1" applyBorder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3" fontId="19" fillId="2" borderId="11" xfId="0" applyNumberFormat="1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shrinkToFit="1"/>
      <protection locked="0"/>
    </xf>
    <xf numFmtId="0" fontId="18" fillId="11" borderId="12" xfId="0" applyFont="1" applyFill="1" applyBorder="1" applyAlignment="1" applyProtection="1">
      <alignment horizontal="left"/>
      <protection locked="0"/>
    </xf>
    <xf numFmtId="0" fontId="19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 shrinkToFit="1"/>
      <protection locked="0"/>
    </xf>
    <xf numFmtId="0" fontId="18" fillId="13" borderId="1" xfId="0" applyFont="1" applyFill="1" applyBorder="1"/>
    <xf numFmtId="0" fontId="18" fillId="13" borderId="1" xfId="0" applyFont="1" applyFill="1" applyBorder="1" applyAlignment="1">
      <alignment horizontal="left" indent="1"/>
    </xf>
    <xf numFmtId="0" fontId="31" fillId="16" borderId="0" xfId="0" applyFont="1" applyFill="1" applyAlignment="1">
      <alignment vertical="center"/>
    </xf>
    <xf numFmtId="0" fontId="19" fillId="16" borderId="0" xfId="0" applyFont="1" applyFill="1"/>
    <xf numFmtId="0" fontId="19" fillId="16" borderId="14" xfId="0" applyFont="1" applyFill="1" applyBorder="1"/>
    <xf numFmtId="164" fontId="1" fillId="4" borderId="0" xfId="2" applyFont="1" applyFill="1"/>
    <xf numFmtId="0" fontId="0" fillId="19" borderId="0" xfId="0" applyFill="1"/>
    <xf numFmtId="0" fontId="7" fillId="2" borderId="1" xfId="0" applyFont="1" applyFill="1" applyBorder="1" applyAlignment="1" applyProtection="1">
      <alignment horizontal="center"/>
      <protection locked="0"/>
    </xf>
    <xf numFmtId="165" fontId="19" fillId="10" borderId="1" xfId="0" applyNumberFormat="1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left"/>
      <protection locked="0"/>
    </xf>
    <xf numFmtId="0" fontId="19" fillId="9" borderId="4" xfId="0" applyFont="1" applyFill="1" applyBorder="1"/>
    <xf numFmtId="164" fontId="7" fillId="10" borderId="13" xfId="2" applyFont="1" applyFill="1" applyBorder="1" applyAlignment="1">
      <alignment horizontal="right"/>
    </xf>
    <xf numFmtId="0" fontId="40" fillId="11" borderId="19" xfId="0" applyFont="1" applyFill="1" applyBorder="1" applyAlignment="1">
      <alignment horizontal="left" vertical="center"/>
    </xf>
    <xf numFmtId="0" fontId="18" fillId="11" borderId="19" xfId="0" applyFont="1" applyFill="1" applyBorder="1" applyAlignment="1" applyProtection="1">
      <alignment shrinkToFit="1"/>
      <protection locked="0"/>
    </xf>
    <xf numFmtId="0" fontId="28" fillId="16" borderId="0" xfId="0" applyFont="1" applyFill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31" fillId="17" borderId="1" xfId="0" applyFont="1" applyFill="1" applyBorder="1" applyAlignment="1">
      <alignment horizontal="right" indent="1"/>
    </xf>
    <xf numFmtId="0" fontId="31" fillId="20" borderId="1" xfId="0" applyFont="1" applyFill="1" applyBorder="1" applyAlignment="1">
      <alignment horizontal="right" indent="1"/>
    </xf>
    <xf numFmtId="0" fontId="19" fillId="1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1" fillId="16" borderId="1" xfId="0" applyFont="1" applyFill="1" applyBorder="1" applyAlignment="1">
      <alignment horizontal="left"/>
    </xf>
    <xf numFmtId="0" fontId="28" fillId="16" borderId="1" xfId="0" applyFont="1" applyFill="1" applyBorder="1" applyAlignment="1">
      <alignment horizontal="left"/>
    </xf>
    <xf numFmtId="164" fontId="19" fillId="2" borderId="1" xfId="2" applyFont="1" applyFill="1" applyBorder="1" applyAlignment="1">
      <alignment horizontal="left"/>
    </xf>
    <xf numFmtId="0" fontId="43" fillId="0" borderId="0" xfId="0" applyFont="1" applyAlignment="1">
      <alignment horizontal="left"/>
    </xf>
    <xf numFmtId="0" fontId="28" fillId="16" borderId="4" xfId="0" applyFont="1" applyFill="1" applyBorder="1" applyAlignment="1">
      <alignment horizontal="left"/>
    </xf>
    <xf numFmtId="0" fontId="28" fillId="16" borderId="9" xfId="0" applyFont="1" applyFill="1" applyBorder="1" applyAlignment="1">
      <alignment horizontal="left"/>
    </xf>
    <xf numFmtId="0" fontId="28" fillId="16" borderId="3" xfId="0" applyFont="1" applyFill="1" applyBorder="1" applyAlignment="1">
      <alignment horizontal="left"/>
    </xf>
    <xf numFmtId="0" fontId="19" fillId="9" borderId="11" xfId="0" applyFont="1" applyFill="1" applyBorder="1" applyAlignment="1">
      <alignment horizontal="left"/>
    </xf>
    <xf numFmtId="164" fontId="19" fillId="0" borderId="1" xfId="2" applyFont="1" applyBorder="1" applyAlignment="1">
      <alignment horizontal="left"/>
    </xf>
    <xf numFmtId="0" fontId="44" fillId="10" borderId="1" xfId="0" applyFont="1" applyFill="1" applyBorder="1" applyAlignment="1">
      <alignment horizontal="left"/>
    </xf>
    <xf numFmtId="0" fontId="19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19" fillId="2" borderId="1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right" indent="1"/>
    </xf>
    <xf numFmtId="164" fontId="19" fillId="2" borderId="1" xfId="2" applyFont="1" applyFill="1" applyBorder="1" applyAlignment="1">
      <alignment horizontal="right" indent="1"/>
    </xf>
    <xf numFmtId="0" fontId="19" fillId="9" borderId="12" xfId="0" applyFont="1" applyFill="1" applyBorder="1" applyAlignment="1">
      <alignment horizontal="left"/>
    </xf>
    <xf numFmtId="0" fontId="46" fillId="10" borderId="1" xfId="0" applyFont="1" applyFill="1" applyBorder="1" applyAlignment="1">
      <alignment horizontal="left"/>
    </xf>
    <xf numFmtId="164" fontId="7" fillId="0" borderId="1" xfId="0" applyNumberFormat="1" applyFont="1" applyBorder="1" applyAlignment="1" applyProtection="1">
      <alignment horizontal="left"/>
      <protection locked="0"/>
    </xf>
    <xf numFmtId="164" fontId="7" fillId="10" borderId="1" xfId="0" applyNumberFormat="1" applyFont="1" applyFill="1" applyBorder="1" applyAlignment="1">
      <alignment horizontal="right"/>
    </xf>
    <xf numFmtId="164" fontId="7" fillId="10" borderId="1" xfId="2" applyFont="1" applyFill="1" applyBorder="1" applyAlignment="1">
      <alignment horizontal="right"/>
    </xf>
    <xf numFmtId="164" fontId="7" fillId="0" borderId="1" xfId="2" applyFont="1" applyFill="1" applyBorder="1" applyAlignment="1" applyProtection="1">
      <alignment horizontal="right"/>
      <protection locked="0"/>
    </xf>
    <xf numFmtId="0" fontId="47" fillId="10" borderId="1" xfId="0" applyFont="1" applyFill="1" applyBorder="1" applyAlignment="1">
      <alignment horizontal="left"/>
    </xf>
    <xf numFmtId="164" fontId="19" fillId="10" borderId="1" xfId="2" applyFont="1" applyFill="1" applyBorder="1"/>
    <xf numFmtId="164" fontId="29" fillId="10" borderId="1" xfId="2" applyFont="1" applyFill="1" applyBorder="1"/>
    <xf numFmtId="164" fontId="41" fillId="10" borderId="13" xfId="2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/>
    </xf>
    <xf numFmtId="0" fontId="48" fillId="16" borderId="1" xfId="0" applyFont="1" applyFill="1" applyBorder="1" applyAlignment="1">
      <alignment horizontal="left"/>
    </xf>
    <xf numFmtId="0" fontId="19" fillId="9" borderId="1" xfId="0" applyFont="1" applyFill="1" applyBorder="1" applyAlignment="1">
      <alignment horizontal="right"/>
    </xf>
    <xf numFmtId="0" fontId="19" fillId="9" borderId="12" xfId="0" applyFont="1" applyFill="1" applyBorder="1" applyAlignment="1">
      <alignment horizontal="right"/>
    </xf>
    <xf numFmtId="0" fontId="19" fillId="9" borderId="1" xfId="0" applyFont="1" applyFill="1" applyBorder="1" applyAlignment="1">
      <alignment horizontal="right" indent="1"/>
    </xf>
    <xf numFmtId="164" fontId="19" fillId="2" borderId="1" xfId="2" applyFont="1" applyFill="1" applyBorder="1" applyAlignment="1">
      <alignment horizontal="center"/>
    </xf>
    <xf numFmtId="0" fontId="19" fillId="2" borderId="1" xfId="0" applyFont="1" applyFill="1" applyBorder="1" applyAlignment="1">
      <alignment horizontal="right" indent="2"/>
    </xf>
    <xf numFmtId="0" fontId="28" fillId="21" borderId="1" xfId="0" applyFont="1" applyFill="1" applyBorder="1" applyAlignment="1">
      <alignment horizontal="left" vertical="center" indent="1" shrinkToFit="1"/>
    </xf>
    <xf numFmtId="0" fontId="44" fillId="2" borderId="1" xfId="0" applyFont="1" applyFill="1" applyBorder="1" applyAlignment="1">
      <alignment horizontal="right"/>
    </xf>
    <xf numFmtId="0" fontId="31" fillId="16" borderId="9" xfId="0" applyFont="1" applyFill="1" applyBorder="1" applyAlignment="1">
      <alignment horizontal="left" vertical="center"/>
    </xf>
    <xf numFmtId="0" fontId="19" fillId="2" borderId="4" xfId="0" applyFont="1" applyFill="1" applyBorder="1" applyAlignment="1" applyProtection="1">
      <alignment horizontal="left" shrinkToFit="1"/>
      <protection locked="0"/>
    </xf>
    <xf numFmtId="0" fontId="19" fillId="2" borderId="3" xfId="0" applyFont="1" applyFill="1" applyBorder="1" applyAlignment="1" applyProtection="1">
      <alignment horizontal="left" shrinkToFit="1"/>
      <protection locked="0"/>
    </xf>
    <xf numFmtId="0" fontId="31" fillId="17" borderId="9" xfId="0" applyFont="1" applyFill="1" applyBorder="1" applyAlignment="1">
      <alignment horizontal="left" vertical="center"/>
    </xf>
    <xf numFmtId="0" fontId="33" fillId="16" borderId="15" xfId="0" applyFont="1" applyFill="1" applyBorder="1" applyAlignment="1">
      <alignment horizontal="left" vertical="center" shrinkToFit="1"/>
    </xf>
    <xf numFmtId="165" fontId="18" fillId="11" borderId="4" xfId="0" applyNumberFormat="1" applyFont="1" applyFill="1" applyBorder="1" applyAlignment="1" applyProtection="1">
      <alignment horizontal="center"/>
      <protection locked="0"/>
    </xf>
    <xf numFmtId="165" fontId="18" fillId="11" borderId="3" xfId="0" applyNumberFormat="1" applyFont="1" applyFill="1" applyBorder="1" applyAlignment="1" applyProtection="1">
      <alignment horizontal="center"/>
      <protection locked="0"/>
    </xf>
    <xf numFmtId="0" fontId="19" fillId="10" borderId="4" xfId="0" applyFont="1" applyFill="1" applyBorder="1" applyAlignment="1" applyProtection="1">
      <alignment horizontal="left" indent="1"/>
      <protection locked="0"/>
    </xf>
    <xf numFmtId="0" fontId="19" fillId="10" borderId="3" xfId="0" applyFont="1" applyFill="1" applyBorder="1" applyAlignment="1" applyProtection="1">
      <alignment horizontal="left" indent="1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19" fillId="9" borderId="4" xfId="0" applyFont="1" applyFill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165" fontId="19" fillId="2" borderId="4" xfId="0" applyNumberFormat="1" applyFont="1" applyFill="1" applyBorder="1" applyAlignment="1" applyProtection="1">
      <alignment horizontal="center"/>
      <protection locked="0"/>
    </xf>
    <xf numFmtId="165" fontId="19" fillId="2" borderId="3" xfId="0" applyNumberFormat="1" applyFont="1" applyFill="1" applyBorder="1" applyAlignment="1" applyProtection="1">
      <alignment horizontal="center"/>
      <protection locked="0"/>
    </xf>
    <xf numFmtId="0" fontId="33" fillId="16" borderId="15" xfId="0" applyFont="1" applyFill="1" applyBorder="1" applyAlignment="1">
      <alignment horizontal="left" vertical="center"/>
    </xf>
    <xf numFmtId="0" fontId="34" fillId="15" borderId="10" xfId="0" applyFont="1" applyFill="1" applyBorder="1" applyAlignment="1">
      <alignment horizontal="center" vertical="center"/>
    </xf>
    <xf numFmtId="0" fontId="34" fillId="15" borderId="14" xfId="0" applyFont="1" applyFill="1" applyBorder="1" applyAlignment="1">
      <alignment horizontal="center" vertical="center"/>
    </xf>
    <xf numFmtId="0" fontId="34" fillId="15" borderId="16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 indent="1"/>
    </xf>
    <xf numFmtId="0" fontId="19" fillId="2" borderId="0" xfId="0" applyFont="1" applyFill="1" applyAlignment="1">
      <alignment horizontal="left" indent="1"/>
    </xf>
    <xf numFmtId="0" fontId="19" fillId="2" borderId="2" xfId="0" applyFont="1" applyFill="1" applyBorder="1" applyAlignment="1">
      <alignment horizontal="left" indent="1"/>
    </xf>
    <xf numFmtId="0" fontId="19" fillId="2" borderId="19" xfId="0" applyFont="1" applyFill="1" applyBorder="1" applyAlignment="1">
      <alignment horizontal="left" indent="1"/>
    </xf>
    <xf numFmtId="0" fontId="29" fillId="2" borderId="0" xfId="0" applyFont="1" applyFill="1" applyAlignment="1">
      <alignment horizontal="left"/>
    </xf>
    <xf numFmtId="0" fontId="33" fillId="16" borderId="0" xfId="0" applyFont="1" applyFill="1" applyAlignment="1">
      <alignment horizontal="left" vertical="center"/>
    </xf>
    <xf numFmtId="0" fontId="19" fillId="10" borderId="4" xfId="0" applyFont="1" applyFill="1" applyBorder="1" applyAlignment="1" applyProtection="1">
      <alignment horizontal="left" indent="1" shrinkToFit="1"/>
      <protection locked="0"/>
    </xf>
    <xf numFmtId="0" fontId="19" fillId="10" borderId="3" xfId="0" applyFont="1" applyFill="1" applyBorder="1" applyAlignment="1" applyProtection="1">
      <alignment horizontal="left" indent="1" shrinkToFit="1"/>
      <protection locked="0"/>
    </xf>
    <xf numFmtId="0" fontId="18" fillId="14" borderId="4" xfId="0" applyFont="1" applyFill="1" applyBorder="1" applyAlignment="1" applyProtection="1">
      <alignment horizontal="left" vertical="center" indent="1" shrinkToFit="1"/>
      <protection locked="0"/>
    </xf>
    <xf numFmtId="0" fontId="18" fillId="14" borderId="3" xfId="0" applyFont="1" applyFill="1" applyBorder="1" applyAlignment="1" applyProtection="1">
      <alignment horizontal="left" vertical="center" indent="1" shrinkToFit="1"/>
      <protection locked="0"/>
    </xf>
    <xf numFmtId="0" fontId="18" fillId="11" borderId="4" xfId="0" quotePrefix="1" applyFont="1" applyFill="1" applyBorder="1" applyAlignment="1" applyProtection="1">
      <alignment horizontal="left" indent="1" shrinkToFit="1"/>
      <protection locked="0"/>
    </xf>
    <xf numFmtId="0" fontId="18" fillId="11" borderId="3" xfId="0" applyFont="1" applyFill="1" applyBorder="1" applyAlignment="1" applyProtection="1">
      <alignment horizontal="left" indent="1" shrinkToFit="1"/>
      <protection locked="0"/>
    </xf>
    <xf numFmtId="0" fontId="19" fillId="10" borderId="4" xfId="0" applyFont="1" applyFill="1" applyBorder="1" applyAlignment="1" applyProtection="1">
      <alignment horizontal="left" shrinkToFit="1"/>
      <protection locked="0"/>
    </xf>
    <xf numFmtId="0" fontId="19" fillId="10" borderId="3" xfId="0" applyFont="1" applyFill="1" applyBorder="1" applyAlignment="1" applyProtection="1">
      <alignment horizontal="left" shrinkToFit="1"/>
      <protection locked="0"/>
    </xf>
    <xf numFmtId="0" fontId="11" fillId="2" borderId="0" xfId="0" applyFont="1" applyFill="1" applyAlignment="1">
      <alignment horizontal="left"/>
    </xf>
    <xf numFmtId="0" fontId="37" fillId="2" borderId="0" xfId="0" applyFont="1" applyFill="1" applyAlignment="1">
      <alignment horizontal="left"/>
    </xf>
    <xf numFmtId="0" fontId="38" fillId="18" borderId="15" xfId="0" applyFont="1" applyFill="1" applyBorder="1" applyAlignment="1">
      <alignment horizontal="left"/>
    </xf>
    <xf numFmtId="0" fontId="31" fillId="16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9" fillId="10" borderId="4" xfId="0" applyFont="1" applyFill="1" applyBorder="1" applyAlignment="1" applyProtection="1">
      <alignment horizontal="center"/>
      <protection locked="0"/>
    </xf>
    <xf numFmtId="0" fontId="19" fillId="10" borderId="3" xfId="0" applyFont="1" applyFill="1" applyBorder="1" applyAlignment="1" applyProtection="1">
      <alignment horizontal="center"/>
      <protection locked="0"/>
    </xf>
    <xf numFmtId="0" fontId="31" fillId="16" borderId="15" xfId="0" applyFont="1" applyFill="1" applyBorder="1" applyAlignment="1">
      <alignment horizontal="left" vertical="center"/>
    </xf>
    <xf numFmtId="165" fontId="19" fillId="10" borderId="4" xfId="0" applyNumberFormat="1" applyFont="1" applyFill="1" applyBorder="1" applyAlignment="1" applyProtection="1">
      <alignment horizontal="center"/>
      <protection locked="0"/>
    </xf>
    <xf numFmtId="165" fontId="19" fillId="10" borderId="3" xfId="0" applyNumberFormat="1" applyFont="1" applyFill="1" applyBorder="1" applyAlignment="1" applyProtection="1">
      <alignment horizontal="center"/>
      <protection locked="0"/>
    </xf>
    <xf numFmtId="0" fontId="29" fillId="2" borderId="15" xfId="0" applyFont="1" applyFill="1" applyBorder="1" applyAlignment="1">
      <alignment horizontal="left" indent="1"/>
    </xf>
    <xf numFmtId="0" fontId="36" fillId="2" borderId="15" xfId="0" applyFont="1" applyFill="1" applyBorder="1" applyAlignment="1">
      <alignment horizontal="left" vertical="center"/>
    </xf>
    <xf numFmtId="0" fontId="30" fillId="0" borderId="14" xfId="0" applyFont="1" applyBorder="1" applyAlignment="1">
      <alignment horizontal="left" vertical="center" indent="1"/>
    </xf>
    <xf numFmtId="0" fontId="19" fillId="2" borderId="4" xfId="0" applyFont="1" applyFill="1" applyBorder="1" applyAlignment="1" applyProtection="1">
      <alignment horizontal="left"/>
      <protection locked="0"/>
    </xf>
    <xf numFmtId="0" fontId="19" fillId="2" borderId="3" xfId="0" applyFont="1" applyFill="1" applyBorder="1" applyAlignment="1" applyProtection="1">
      <alignment horizontal="left"/>
      <protection locked="0"/>
    </xf>
    <xf numFmtId="0" fontId="19" fillId="10" borderId="9" xfId="0" applyFont="1" applyFill="1" applyBorder="1" applyAlignment="1" applyProtection="1">
      <alignment horizontal="left" indent="1" shrinkToFit="1"/>
      <protection locked="0"/>
    </xf>
    <xf numFmtId="0" fontId="19" fillId="0" borderId="4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  <protection locked="0"/>
    </xf>
    <xf numFmtId="0" fontId="19" fillId="9" borderId="4" xfId="0" applyFont="1" applyFill="1" applyBorder="1" applyAlignment="1">
      <alignment horizontal="left"/>
    </xf>
    <xf numFmtId="0" fontId="19" fillId="9" borderId="3" xfId="0" applyFont="1" applyFill="1" applyBorder="1" applyAlignment="1">
      <alignment horizontal="left"/>
    </xf>
    <xf numFmtId="0" fontId="7" fillId="9" borderId="4" xfId="0" applyFont="1" applyFill="1" applyBorder="1" applyAlignment="1">
      <alignment horizontal="left"/>
    </xf>
    <xf numFmtId="0" fontId="7" fillId="9" borderId="3" xfId="0" applyFont="1" applyFill="1" applyBorder="1" applyAlignment="1">
      <alignment horizontal="left"/>
    </xf>
    <xf numFmtId="0" fontId="18" fillId="10" borderId="4" xfId="0" applyFont="1" applyFill="1" applyBorder="1" applyAlignment="1" applyProtection="1">
      <alignment horizontal="left" indent="1" shrinkToFit="1"/>
      <protection locked="0"/>
    </xf>
    <xf numFmtId="0" fontId="18" fillId="10" borderId="9" xfId="0" applyFont="1" applyFill="1" applyBorder="1" applyAlignment="1" applyProtection="1">
      <alignment horizontal="left" indent="1" shrinkToFit="1"/>
      <protection locked="0"/>
    </xf>
    <xf numFmtId="0" fontId="18" fillId="10" borderId="3" xfId="0" applyFont="1" applyFill="1" applyBorder="1" applyAlignment="1" applyProtection="1">
      <alignment horizontal="left" indent="1" shrinkToFit="1"/>
      <protection locked="0"/>
    </xf>
    <xf numFmtId="165" fontId="18" fillId="14" borderId="4" xfId="0" applyNumberFormat="1" applyFont="1" applyFill="1" applyBorder="1" applyAlignment="1" applyProtection="1">
      <alignment horizontal="center"/>
      <protection locked="0"/>
    </xf>
    <xf numFmtId="165" fontId="18" fillId="14" borderId="3" xfId="0" applyNumberFormat="1" applyFont="1" applyFill="1" applyBorder="1" applyAlignment="1" applyProtection="1">
      <alignment horizontal="center"/>
      <protection locked="0"/>
    </xf>
    <xf numFmtId="0" fontId="7" fillId="14" borderId="4" xfId="0" applyFont="1" applyFill="1" applyBorder="1" applyAlignment="1" applyProtection="1">
      <alignment horizontal="left" indent="1" shrinkToFit="1"/>
      <protection locked="0"/>
    </xf>
    <xf numFmtId="0" fontId="7" fillId="14" borderId="9" xfId="0" applyFont="1" applyFill="1" applyBorder="1" applyAlignment="1" applyProtection="1">
      <alignment horizontal="left" indent="1" shrinkToFit="1"/>
      <protection locked="0"/>
    </xf>
    <xf numFmtId="0" fontId="7" fillId="14" borderId="3" xfId="0" applyFont="1" applyFill="1" applyBorder="1" applyAlignment="1" applyProtection="1">
      <alignment horizontal="left" indent="1" shrinkToFit="1"/>
      <protection locked="0"/>
    </xf>
    <xf numFmtId="0" fontId="31" fillId="17" borderId="15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7" fillId="2" borderId="1" xfId="0" applyFont="1" applyFill="1" applyBorder="1" applyAlignment="1" applyProtection="1">
      <alignment horizontal="left" indent="1" shrinkToFit="1"/>
      <protection locked="0"/>
    </xf>
    <xf numFmtId="0" fontId="18" fillId="2" borderId="4" xfId="0" applyFont="1" applyFill="1" applyBorder="1" applyAlignment="1">
      <alignment horizontal="left"/>
    </xf>
    <xf numFmtId="0" fontId="39" fillId="10" borderId="10" xfId="0" applyFont="1" applyFill="1" applyBorder="1" applyAlignment="1" applyProtection="1">
      <alignment horizontal="center" wrapText="1" shrinkToFit="1"/>
      <protection locked="0"/>
    </xf>
    <xf numFmtId="0" fontId="39" fillId="10" borderId="16" xfId="0" applyFont="1" applyFill="1" applyBorder="1" applyAlignment="1" applyProtection="1">
      <alignment horizontal="center" wrapText="1" shrinkToFit="1"/>
      <protection locked="0"/>
    </xf>
    <xf numFmtId="0" fontId="39" fillId="10" borderId="17" xfId="0" applyFont="1" applyFill="1" applyBorder="1" applyAlignment="1" applyProtection="1">
      <alignment horizontal="center" wrapText="1" shrinkToFit="1"/>
      <protection locked="0"/>
    </xf>
    <xf numFmtId="0" fontId="39" fillId="10" borderId="18" xfId="0" applyFont="1" applyFill="1" applyBorder="1" applyAlignment="1" applyProtection="1">
      <alignment horizontal="center" wrapText="1" shrinkToFit="1"/>
      <protection locked="0"/>
    </xf>
    <xf numFmtId="0" fontId="28" fillId="15" borderId="0" xfId="0" applyFont="1" applyFill="1" applyAlignment="1">
      <alignment horizontal="center" vertical="center"/>
    </xf>
    <xf numFmtId="0" fontId="28" fillId="15" borderId="2" xfId="0" applyFont="1" applyFill="1" applyBorder="1" applyAlignment="1">
      <alignment horizontal="center" vertical="center"/>
    </xf>
    <xf numFmtId="0" fontId="35" fillId="17" borderId="14" xfId="0" applyFont="1" applyFill="1" applyBorder="1" applyAlignment="1">
      <alignment horizontal="left" vertical="center"/>
    </xf>
    <xf numFmtId="0" fontId="31" fillId="17" borderId="14" xfId="0" applyFont="1" applyFill="1" applyBorder="1" applyAlignment="1">
      <alignment horizontal="left" vertical="center"/>
    </xf>
    <xf numFmtId="0" fontId="7" fillId="2" borderId="4" xfId="0" applyFont="1" applyFill="1" applyBorder="1" applyAlignment="1" applyProtection="1">
      <alignment horizontal="left" indent="1" shrinkToFit="1"/>
      <protection locked="0"/>
    </xf>
    <xf numFmtId="0" fontId="7" fillId="2" borderId="3" xfId="0" applyFont="1" applyFill="1" applyBorder="1" applyAlignment="1" applyProtection="1">
      <alignment horizontal="left" indent="1" shrinkToFit="1"/>
      <protection locked="0"/>
    </xf>
    <xf numFmtId="0" fontId="31" fillId="16" borderId="4" xfId="0" applyFont="1" applyFill="1" applyBorder="1" applyAlignment="1">
      <alignment horizontal="left"/>
    </xf>
    <xf numFmtId="0" fontId="31" fillId="16" borderId="9" xfId="0" applyFont="1" applyFill="1" applyBorder="1" applyAlignment="1">
      <alignment horizontal="left"/>
    </xf>
    <xf numFmtId="0" fontId="31" fillId="16" borderId="3" xfId="0" applyFont="1" applyFill="1" applyBorder="1" applyAlignment="1">
      <alignment horizontal="left"/>
    </xf>
    <xf numFmtId="0" fontId="34" fillId="15" borderId="19" xfId="0" applyFont="1" applyFill="1" applyBorder="1" applyAlignment="1">
      <alignment horizontal="center" vertical="center"/>
    </xf>
    <xf numFmtId="0" fontId="34" fillId="15" borderId="0" xfId="0" applyFont="1" applyFill="1" applyAlignment="1">
      <alignment horizontal="center" vertical="center"/>
    </xf>
    <xf numFmtId="0" fontId="31" fillId="16" borderId="4" xfId="0" applyFont="1" applyFill="1" applyBorder="1" applyAlignment="1">
      <alignment horizontal="center"/>
    </xf>
    <xf numFmtId="0" fontId="31" fillId="16" borderId="3" xfId="0" applyFont="1" applyFill="1" applyBorder="1" applyAlignment="1">
      <alignment horizontal="center"/>
    </xf>
    <xf numFmtId="0" fontId="31" fillId="16" borderId="9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19" fillId="9" borderId="4" xfId="0" applyFont="1" applyFill="1" applyBorder="1" applyAlignment="1"/>
    <xf numFmtId="0" fontId="19" fillId="9" borderId="3" xfId="0" applyFont="1" applyFill="1" applyBorder="1" applyAlignment="1"/>
    <xf numFmtId="0" fontId="19" fillId="2" borderId="4" xfId="0" applyFont="1" applyFill="1" applyBorder="1" applyAlignment="1" applyProtection="1">
      <protection locked="0"/>
    </xf>
    <xf numFmtId="0" fontId="19" fillId="2" borderId="3" xfId="0" applyFont="1" applyFill="1" applyBorder="1" applyAlignment="1" applyProtection="1">
      <protection locked="0"/>
    </xf>
    <xf numFmtId="0" fontId="7" fillId="9" borderId="4" xfId="0" applyFont="1" applyFill="1" applyBorder="1" applyAlignment="1"/>
    <xf numFmtId="0" fontId="7" fillId="9" borderId="3" xfId="0" applyFont="1" applyFill="1" applyBorder="1" applyAlignment="1"/>
    <xf numFmtId="164" fontId="1" fillId="4" borderId="0" xfId="2" applyFont="1" applyFill="1" applyAlignment="1">
      <alignment horizontal="right"/>
    </xf>
    <xf numFmtId="164" fontId="1" fillId="19" borderId="0" xfId="2" applyFont="1" applyFill="1"/>
    <xf numFmtId="164" fontId="1" fillId="19" borderId="0" xfId="2" applyFont="1" applyFill="1" applyAlignment="1">
      <alignment horizontal="righ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</xdr:row>
          <xdr:rowOff>12700</xdr:rowOff>
        </xdr:from>
        <xdr:to>
          <xdr:col>0</xdr:col>
          <xdr:colOff>635000</xdr:colOff>
          <xdr:row>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</xdr:row>
          <xdr:rowOff>0</xdr:rowOff>
        </xdr:from>
        <xdr:to>
          <xdr:col>0</xdr:col>
          <xdr:colOff>317500</xdr:colOff>
          <xdr:row>8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10</xdr:row>
          <xdr:rowOff>190500</xdr:rowOff>
        </xdr:from>
        <xdr:to>
          <xdr:col>0</xdr:col>
          <xdr:colOff>317500</xdr:colOff>
          <xdr:row>12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12700</xdr:rowOff>
        </xdr:from>
        <xdr:to>
          <xdr:col>0</xdr:col>
          <xdr:colOff>723900</xdr:colOff>
          <xdr:row>0</xdr:row>
          <xdr:rowOff>152400</xdr:rowOff>
        </xdr:to>
        <xdr:sp macro="" textlink="">
          <xdr:nvSpPr>
            <xdr:cNvPr id="1452" name="Button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600" b="0" i="0" u="none" strike="noStrike" baseline="0">
                  <a:solidFill>
                    <a:srgbClr val="DD0806"/>
                  </a:solidFill>
                  <a:latin typeface="Arial" pitchFamily="2" charset="0"/>
                  <a:cs typeface="Arial" pitchFamily="2" charset="0"/>
                </a:rPr>
                <a:t>RESET &lt;3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88900</xdr:colOff>
          <xdr:row>0</xdr:row>
          <xdr:rowOff>25400</xdr:rowOff>
        </xdr:from>
        <xdr:to>
          <xdr:col>9</xdr:col>
          <xdr:colOff>774700</xdr:colOff>
          <xdr:row>0</xdr:row>
          <xdr:rowOff>165100</xdr:rowOff>
        </xdr:to>
        <xdr:sp macro="" textlink="">
          <xdr:nvSpPr>
            <xdr:cNvPr id="1453" name="Button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600" b="0" i="0" u="none" strike="noStrike" baseline="0">
                  <a:solidFill>
                    <a:srgbClr val="DD0806"/>
                  </a:solidFill>
                  <a:latin typeface="Arial" pitchFamily="2" charset="0"/>
                  <a:cs typeface="Arial" pitchFamily="2" charset="0"/>
                </a:rPr>
                <a:t>RESET &gt;3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24</xdr:row>
          <xdr:rowOff>38100</xdr:rowOff>
        </xdr:from>
        <xdr:to>
          <xdr:col>7</xdr:col>
          <xdr:colOff>749300</xdr:colOff>
          <xdr:row>24</xdr:row>
          <xdr:rowOff>190500</xdr:rowOff>
        </xdr:to>
        <xdr:sp macro="" textlink="">
          <xdr:nvSpPr>
            <xdr:cNvPr id="1454" name="Button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600" b="0" i="0" u="none" strike="noStrike" baseline="0">
                  <a:solidFill>
                    <a:srgbClr val="DD0806"/>
                  </a:solidFill>
                  <a:latin typeface="Arial" pitchFamily="2" charset="0"/>
                  <a:cs typeface="Arial" pitchFamily="2" charset="0"/>
                </a:rPr>
                <a:t>RESET 4.0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31</xdr:row>
          <xdr:rowOff>38100</xdr:rowOff>
        </xdr:from>
        <xdr:to>
          <xdr:col>7</xdr:col>
          <xdr:colOff>749300</xdr:colOff>
          <xdr:row>31</xdr:row>
          <xdr:rowOff>190500</xdr:rowOff>
        </xdr:to>
        <xdr:sp macro="" textlink="">
          <xdr:nvSpPr>
            <xdr:cNvPr id="1455" name="Button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600" b="0" i="0" u="none" strike="noStrike" baseline="0">
                  <a:solidFill>
                    <a:srgbClr val="DD0806"/>
                  </a:solidFill>
                  <a:latin typeface="Arial" pitchFamily="2" charset="0"/>
                  <a:cs typeface="Arial" pitchFamily="2" charset="0"/>
                </a:rPr>
                <a:t>RESET 5.0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38</xdr:row>
          <xdr:rowOff>25400</xdr:rowOff>
        </xdr:from>
        <xdr:to>
          <xdr:col>7</xdr:col>
          <xdr:colOff>749300</xdr:colOff>
          <xdr:row>38</xdr:row>
          <xdr:rowOff>177800</xdr:rowOff>
        </xdr:to>
        <xdr:sp macro="" textlink="">
          <xdr:nvSpPr>
            <xdr:cNvPr id="1458" name="Button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600" b="0" i="0" u="none" strike="noStrike" baseline="0">
                  <a:solidFill>
                    <a:srgbClr val="DD0806"/>
                  </a:solidFill>
                  <a:latin typeface="Arial" pitchFamily="2" charset="0"/>
                  <a:cs typeface="Arial" pitchFamily="2" charset="0"/>
                </a:rPr>
                <a:t>RESET 6.0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45</xdr:row>
          <xdr:rowOff>165100</xdr:rowOff>
        </xdr:from>
        <xdr:to>
          <xdr:col>0</xdr:col>
          <xdr:colOff>406400</xdr:colOff>
          <xdr:row>47</xdr:row>
          <xdr:rowOff>12700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44</xdr:row>
          <xdr:rowOff>25400</xdr:rowOff>
        </xdr:from>
        <xdr:to>
          <xdr:col>7</xdr:col>
          <xdr:colOff>749300</xdr:colOff>
          <xdr:row>44</xdr:row>
          <xdr:rowOff>177800</xdr:rowOff>
        </xdr:to>
        <xdr:sp macro="" textlink="">
          <xdr:nvSpPr>
            <xdr:cNvPr id="1472" name="Button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600" b="0" i="0" u="none" strike="noStrike" baseline="0">
                  <a:solidFill>
                    <a:srgbClr val="DD0806"/>
                  </a:solidFill>
                  <a:latin typeface="Arial" pitchFamily="2" charset="0"/>
                  <a:cs typeface="Arial" pitchFamily="2" charset="0"/>
                </a:rPr>
                <a:t>RESET 7.0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0</xdr:colOff>
      <xdr:row>45</xdr:row>
      <xdr:rowOff>190500</xdr:rowOff>
    </xdr:from>
    <xdr:to>
      <xdr:col>3</xdr:col>
      <xdr:colOff>393700</xdr:colOff>
      <xdr:row>47</xdr:row>
      <xdr:rowOff>25400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4077" y="9290538"/>
          <a:ext cx="393700" cy="228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45</xdr:row>
          <xdr:rowOff>165100</xdr:rowOff>
        </xdr:from>
        <xdr:to>
          <xdr:col>3</xdr:col>
          <xdr:colOff>139700</xdr:colOff>
          <xdr:row>47</xdr:row>
          <xdr:rowOff>12700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J52"/>
  <sheetViews>
    <sheetView tabSelected="1" view="pageLayout" zoomScale="260" zoomScaleNormal="200" zoomScalePageLayoutView="260" workbookViewId="0">
      <selection activeCell="E2" sqref="E2"/>
    </sheetView>
  </sheetViews>
  <sheetFormatPr defaultColWidth="11" defaultRowHeight="15.95"/>
  <cols>
    <col min="1" max="1" width="11.125" bestFit="1" customWidth="1"/>
    <col min="3" max="3" width="3.5" customWidth="1"/>
    <col min="4" max="4" width="10.875" customWidth="1"/>
    <col min="6" max="6" width="10.875" customWidth="1"/>
    <col min="7" max="7" width="2.125" customWidth="1"/>
    <col min="10" max="10" width="10.625" customWidth="1"/>
  </cols>
  <sheetData>
    <row r="1" spans="1:10" ht="15.95" customHeight="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ht="15" customHeight="1">
      <c r="A2" s="152" t="s">
        <v>1</v>
      </c>
      <c r="B2" s="152"/>
      <c r="C2" s="152"/>
      <c r="D2" s="13" t="s">
        <v>2</v>
      </c>
      <c r="E2" s="48"/>
      <c r="F2" s="18" t="s">
        <v>3</v>
      </c>
      <c r="G2" s="154"/>
      <c r="H2" s="155"/>
      <c r="I2" s="18" t="s">
        <v>4</v>
      </c>
      <c r="J2" s="49"/>
    </row>
    <row r="3" spans="1:10" ht="14.1" customHeight="1">
      <c r="A3" s="72" t="s">
        <v>5</v>
      </c>
      <c r="B3" s="153" t="s">
        <v>6</v>
      </c>
      <c r="C3" s="153"/>
      <c r="D3" s="153"/>
      <c r="E3" s="153"/>
      <c r="F3" s="153"/>
      <c r="G3" s="153"/>
      <c r="H3" s="153"/>
      <c r="I3" s="153"/>
      <c r="J3" s="153"/>
    </row>
    <row r="4" spans="1:10" ht="15.95" customHeight="1">
      <c r="A4" s="148" t="s">
        <v>7</v>
      </c>
      <c r="B4" s="148"/>
      <c r="C4" s="148"/>
      <c r="D4" s="148" t="s">
        <v>8</v>
      </c>
      <c r="E4" s="148"/>
      <c r="F4" s="149" t="s">
        <v>9</v>
      </c>
      <c r="G4" s="150"/>
      <c r="H4" s="53"/>
      <c r="I4" s="13" t="s">
        <v>10</v>
      </c>
      <c r="J4" s="54"/>
    </row>
    <row r="5" spans="1:10" ht="15.95" customHeight="1">
      <c r="A5" s="13" t="s">
        <v>11</v>
      </c>
      <c r="B5" s="160"/>
      <c r="C5" s="161"/>
      <c r="D5" s="13" t="s">
        <v>11</v>
      </c>
      <c r="E5" s="53"/>
      <c r="F5" s="151" t="s">
        <v>12</v>
      </c>
      <c r="G5" s="150"/>
      <c r="H5" s="53"/>
      <c r="I5" s="13" t="s">
        <v>13</v>
      </c>
      <c r="J5" s="54"/>
    </row>
    <row r="6" spans="1:10" ht="15.95" customHeight="1">
      <c r="A6" s="13" t="s">
        <v>14</v>
      </c>
      <c r="B6" s="160"/>
      <c r="C6" s="161"/>
      <c r="D6" s="13" t="s">
        <v>14</v>
      </c>
      <c r="E6" s="53"/>
      <c r="F6" s="151" t="s">
        <v>15</v>
      </c>
      <c r="G6" s="150"/>
      <c r="H6" s="53"/>
      <c r="I6" s="13" t="s">
        <v>16</v>
      </c>
      <c r="J6" s="55"/>
    </row>
    <row r="7" spans="1:10" ht="14.1" customHeight="1">
      <c r="A7" s="165" t="s">
        <v>17</v>
      </c>
      <c r="B7" s="165"/>
      <c r="C7" s="165"/>
      <c r="D7" s="153" t="s">
        <v>18</v>
      </c>
      <c r="E7" s="153"/>
      <c r="F7" s="153"/>
      <c r="G7" s="153"/>
      <c r="H7" s="153"/>
      <c r="I7" s="153"/>
      <c r="J7" s="153"/>
    </row>
    <row r="8" spans="1:10" ht="15.95" customHeight="1">
      <c r="A8" s="148" t="s">
        <v>19</v>
      </c>
      <c r="B8" s="148"/>
      <c r="C8" s="148"/>
      <c r="D8" s="166" t="s">
        <v>20</v>
      </c>
      <c r="E8" s="166"/>
      <c r="F8" s="166"/>
      <c r="G8" s="166"/>
      <c r="H8" s="166"/>
      <c r="I8" s="166"/>
      <c r="J8" s="166"/>
    </row>
    <row r="9" spans="1:10" ht="15.95" customHeight="1">
      <c r="A9" s="148" t="s">
        <v>21</v>
      </c>
      <c r="B9" s="148"/>
      <c r="C9" s="148"/>
      <c r="D9" s="167" t="s">
        <v>22</v>
      </c>
      <c r="E9" s="167"/>
      <c r="F9" s="167"/>
      <c r="G9" s="167"/>
      <c r="H9" s="167"/>
      <c r="I9" s="167"/>
      <c r="J9" s="167"/>
    </row>
    <row r="10" spans="1:10" ht="15.95" customHeight="1">
      <c r="A10" s="162" t="s">
        <v>23</v>
      </c>
      <c r="B10" s="163"/>
      <c r="C10" s="163"/>
      <c r="D10" s="162" t="s">
        <v>24</v>
      </c>
      <c r="E10" s="163"/>
      <c r="F10" s="162" t="s">
        <v>25</v>
      </c>
      <c r="G10" s="163"/>
      <c r="H10" s="163"/>
      <c r="I10" s="164" t="s">
        <v>26</v>
      </c>
      <c r="J10" s="164"/>
    </row>
    <row r="11" spans="1:10" ht="15.95" customHeight="1">
      <c r="A11" s="156"/>
      <c r="B11" s="157"/>
      <c r="C11" s="31"/>
      <c r="D11" s="127" t="s">
        <v>27</v>
      </c>
      <c r="E11" s="31"/>
      <c r="F11" s="156"/>
      <c r="G11" s="157"/>
      <c r="H11" s="32"/>
      <c r="I11" s="158"/>
      <c r="J11" s="159"/>
    </row>
    <row r="12" spans="1:10" ht="15.95" customHeight="1">
      <c r="A12" s="173" t="s">
        <v>28</v>
      </c>
      <c r="B12" s="173"/>
      <c r="C12" s="173"/>
      <c r="D12" s="174" t="s">
        <v>29</v>
      </c>
      <c r="E12" s="174"/>
      <c r="F12" s="174"/>
      <c r="G12" s="174"/>
      <c r="H12" s="174"/>
      <c r="I12" s="174"/>
      <c r="J12" s="174"/>
    </row>
    <row r="13" spans="1:10" ht="15.95" customHeight="1">
      <c r="A13" s="154"/>
      <c r="B13" s="178"/>
      <c r="C13" s="178"/>
      <c r="D13" s="178"/>
      <c r="E13" s="178"/>
      <c r="F13" s="178"/>
      <c r="G13" s="178"/>
      <c r="H13" s="178"/>
      <c r="I13" s="178"/>
      <c r="J13" s="155"/>
    </row>
    <row r="14" spans="1:10" ht="15.95" customHeight="1">
      <c r="A14" s="175" t="s">
        <v>30</v>
      </c>
      <c r="B14" s="175"/>
      <c r="C14" s="175"/>
      <c r="D14" s="175"/>
      <c r="E14" s="175"/>
      <c r="F14" s="175"/>
      <c r="G14" s="175"/>
      <c r="H14" s="175"/>
      <c r="I14" s="175"/>
      <c r="J14" s="175"/>
    </row>
    <row r="15" spans="1:10" ht="14.1" customHeight="1">
      <c r="A15" s="165" t="s">
        <v>31</v>
      </c>
      <c r="B15" s="165"/>
      <c r="C15" s="165"/>
      <c r="D15" s="153" t="s">
        <v>32</v>
      </c>
      <c r="E15" s="153"/>
      <c r="F15" s="153"/>
      <c r="G15" s="153"/>
      <c r="H15" s="153"/>
      <c r="I15" s="153"/>
      <c r="J15" s="153"/>
    </row>
    <row r="16" spans="1:10" ht="15.95" customHeight="1">
      <c r="A16" s="45" t="s">
        <v>33</v>
      </c>
      <c r="B16" s="160" t="s">
        <v>34</v>
      </c>
      <c r="C16" s="161"/>
      <c r="D16" s="18" t="s">
        <v>35</v>
      </c>
      <c r="E16" s="53" t="s">
        <v>34</v>
      </c>
      <c r="F16" s="18" t="s">
        <v>36</v>
      </c>
      <c r="G16" s="168"/>
      <c r="H16" s="169"/>
      <c r="I16" s="18" t="s">
        <v>37</v>
      </c>
      <c r="J16" s="78"/>
    </row>
    <row r="17" spans="1:10" ht="14.1" customHeight="1">
      <c r="A17" s="170" t="s">
        <v>38</v>
      </c>
      <c r="B17" s="170"/>
      <c r="C17" s="170"/>
      <c r="D17" s="133" t="s">
        <v>39</v>
      </c>
      <c r="E17" s="133"/>
      <c r="F17" s="133"/>
      <c r="G17" s="133"/>
      <c r="H17" s="133"/>
      <c r="I17" s="133"/>
      <c r="J17" s="133"/>
    </row>
    <row r="18" spans="1:10" ht="15.95" customHeight="1">
      <c r="A18" s="220" t="s">
        <v>40</v>
      </c>
      <c r="B18" s="221"/>
      <c r="C18" s="27" t="s">
        <v>41</v>
      </c>
      <c r="D18" s="27" t="s">
        <v>42</v>
      </c>
      <c r="E18" s="27" t="s">
        <v>43</v>
      </c>
      <c r="F18" s="27" t="s">
        <v>44</v>
      </c>
      <c r="G18" s="47" t="s">
        <v>45</v>
      </c>
      <c r="H18" s="27" t="s">
        <v>46</v>
      </c>
      <c r="I18" s="27" t="s">
        <v>47</v>
      </c>
      <c r="J18" s="27" t="s">
        <v>48</v>
      </c>
    </row>
    <row r="19" spans="1:10" ht="15.95" customHeight="1">
      <c r="A19" s="130"/>
      <c r="B19" s="131"/>
      <c r="C19" s="79" t="s">
        <v>34</v>
      </c>
      <c r="D19" s="56" t="s">
        <v>34</v>
      </c>
      <c r="E19" s="57"/>
      <c r="F19" s="79" t="s">
        <v>34</v>
      </c>
      <c r="G19" s="58" t="s">
        <v>34</v>
      </c>
      <c r="H19" s="59"/>
      <c r="I19" s="41">
        <f t="shared" ref="I19:I24" si="0">IF(F19="Recto-Verso",ROUNDUP(E19/2,0)*H19,IF(F19="Recto",E19*H19,0))</f>
        <v>0</v>
      </c>
      <c r="J19" s="117">
        <f>MROUND(IF('4.0'!N2='4.0'!$P$2,'4.0'!$F$17*'BON DE COMMANDE REPRO'!I19,IF('4.0'!N2='4.0'!$P$3,'4.0'!$F$18*'BON DE COMMANDE REPRO'!I19,IF(AND(D19='4.0'!$S$11,'BON DE COMMANDE REPRO'!I19&gt;='4.0'!$T$11),'BON DE COMMANDE REPRO'!I19*'4.0'!$I$11,IF(AND(D19='4.0'!$S$12,'BON DE COMMANDE REPRO'!I19&gt;='4.0'!$T$12),'BON DE COMMANDE REPRO'!I19*'4.0'!$I$12,IF(AND(D19='4.0'!$S$13,'BON DE COMMANDE REPRO'!I19&gt;='4.0'!$T$13),'BON DE COMMANDE REPRO'!I19*'4.0'!$I$13,IF(AND(D19='4.0'!$S$14,'BON DE COMMANDE REPRO'!I19&gt;='4.0'!$T$14),'BON DE COMMANDE REPRO'!I19*'4.0'!$I$14,VLOOKUP(D19,'4.0'!$E:$F,2,FALSE)*I19)))))),0.05)</f>
        <v>0</v>
      </c>
    </row>
    <row r="20" spans="1:10" ht="15.95" customHeight="1">
      <c r="A20" s="130"/>
      <c r="B20" s="131"/>
      <c r="C20" s="79" t="s">
        <v>34</v>
      </c>
      <c r="D20" s="56" t="s">
        <v>34</v>
      </c>
      <c r="E20" s="57"/>
      <c r="F20" s="79" t="s">
        <v>34</v>
      </c>
      <c r="G20" s="58" t="s">
        <v>34</v>
      </c>
      <c r="H20" s="59"/>
      <c r="I20" s="41">
        <f t="shared" si="0"/>
        <v>0</v>
      </c>
      <c r="J20" s="117">
        <f>MROUND(IF('4.0'!N3='4.0'!$P$2,'4.0'!$F$17*'BON DE COMMANDE REPRO'!I20,IF('4.0'!N3='4.0'!$P$3,'4.0'!$F$18*'BON DE COMMANDE REPRO'!I20,IF(AND(D20='4.0'!$S$11,'BON DE COMMANDE REPRO'!I20&gt;='4.0'!$T$11),'BON DE COMMANDE REPRO'!I20*'4.0'!$I$11,IF(AND(D20='4.0'!$S$12,'BON DE COMMANDE REPRO'!I20&gt;='4.0'!$T$12),'BON DE COMMANDE REPRO'!I20*'4.0'!$I$12,IF(AND(D20='4.0'!$S$13,'BON DE COMMANDE REPRO'!I20&gt;='4.0'!$T$13),'BON DE COMMANDE REPRO'!I20*'4.0'!$I$13,IF(AND(D20='4.0'!$S$14,'BON DE COMMANDE REPRO'!I20&gt;='4.0'!$T$14),'BON DE COMMANDE REPRO'!I20*'4.0'!$I$14,VLOOKUP(D20,'4.0'!$E:$F,2,FALSE)*I20)))))),0.05)</f>
        <v>0</v>
      </c>
    </row>
    <row r="21" spans="1:10" ht="15.95" customHeight="1">
      <c r="A21" s="130"/>
      <c r="B21" s="131"/>
      <c r="C21" s="79" t="s">
        <v>34</v>
      </c>
      <c r="D21" s="56" t="s">
        <v>34</v>
      </c>
      <c r="E21" s="57"/>
      <c r="F21" s="79" t="s">
        <v>34</v>
      </c>
      <c r="G21" s="58" t="s">
        <v>34</v>
      </c>
      <c r="H21" s="59"/>
      <c r="I21" s="41">
        <f t="shared" si="0"/>
        <v>0</v>
      </c>
      <c r="J21" s="117">
        <f>MROUND(IF('4.0'!N4='4.0'!$P$2,'4.0'!$F$17*'BON DE COMMANDE REPRO'!I21,IF('4.0'!N4='4.0'!$P$3,'4.0'!$F$18*'BON DE COMMANDE REPRO'!I21,IF(AND(D21='4.0'!$S$11,'BON DE COMMANDE REPRO'!I21&gt;='4.0'!$T$11),'BON DE COMMANDE REPRO'!I21*'4.0'!$I$11,IF(AND(D21='4.0'!$S$12,'BON DE COMMANDE REPRO'!I21&gt;='4.0'!$T$12),'BON DE COMMANDE REPRO'!I21*'4.0'!$I$12,IF(AND(D21='4.0'!$S$13,'BON DE COMMANDE REPRO'!I21&gt;='4.0'!$T$13),'BON DE COMMANDE REPRO'!I21*'4.0'!$I$13,IF(AND(D21='4.0'!$S$14,'BON DE COMMANDE REPRO'!I21&gt;='4.0'!$T$14),'BON DE COMMANDE REPRO'!I21*'4.0'!$I$14,VLOOKUP(D21,'4.0'!$E:$F,2,FALSE)*I21)))))),0.05)</f>
        <v>0</v>
      </c>
    </row>
    <row r="22" spans="1:10" ht="15.95" customHeight="1">
      <c r="A22" s="130"/>
      <c r="B22" s="131"/>
      <c r="C22" s="79" t="s">
        <v>34</v>
      </c>
      <c r="D22" s="56" t="s">
        <v>34</v>
      </c>
      <c r="E22" s="57"/>
      <c r="F22" s="79" t="s">
        <v>34</v>
      </c>
      <c r="G22" s="58" t="s">
        <v>34</v>
      </c>
      <c r="H22" s="59"/>
      <c r="I22" s="41">
        <f t="shared" si="0"/>
        <v>0</v>
      </c>
      <c r="J22" s="117">
        <f>MROUND(IF('4.0'!N5='4.0'!$P$2,'4.0'!$F$17*'BON DE COMMANDE REPRO'!I22,IF('4.0'!N5='4.0'!$P$3,'4.0'!$F$18*'BON DE COMMANDE REPRO'!I22,IF(AND(D22='4.0'!$S$11,'BON DE COMMANDE REPRO'!I22&gt;='4.0'!$T$11),'BON DE COMMANDE REPRO'!I22*'4.0'!$I$11,IF(AND(D22='4.0'!$S$12,'BON DE COMMANDE REPRO'!I22&gt;='4.0'!$T$12),'BON DE COMMANDE REPRO'!I22*'4.0'!$I$12,IF(AND(D22='4.0'!$S$13,'BON DE COMMANDE REPRO'!I22&gt;='4.0'!$T$13),'BON DE COMMANDE REPRO'!I22*'4.0'!$I$13,IF(AND(D22='4.0'!$S$14,'BON DE COMMANDE REPRO'!I22&gt;='4.0'!$T$14),'BON DE COMMANDE REPRO'!I22*'4.0'!$I$14,VLOOKUP(D22,'4.0'!$E:$F,2,FALSE)*I22)))))),0.05)</f>
        <v>0</v>
      </c>
    </row>
    <row r="23" spans="1:10" ht="15.95" customHeight="1">
      <c r="A23" s="130"/>
      <c r="B23" s="131"/>
      <c r="C23" s="79" t="s">
        <v>34</v>
      </c>
      <c r="D23" s="56" t="s">
        <v>34</v>
      </c>
      <c r="E23" s="60"/>
      <c r="F23" s="61" t="s">
        <v>34</v>
      </c>
      <c r="G23" s="62" t="s">
        <v>34</v>
      </c>
      <c r="H23" s="63"/>
      <c r="I23" s="41">
        <f t="shared" si="0"/>
        <v>0</v>
      </c>
      <c r="J23" s="117">
        <f>MROUND(IF('4.0'!N6='4.0'!$P$2,'4.0'!$F$17*'BON DE COMMANDE REPRO'!I23,IF('4.0'!N6='4.0'!$P$3,'4.0'!$F$18*'BON DE COMMANDE REPRO'!I23,IF(AND(D23='4.0'!$S$11,'BON DE COMMANDE REPRO'!I23&gt;='4.0'!$T$11),'BON DE COMMANDE REPRO'!I23*'4.0'!$I$11,IF(AND(D23='4.0'!$S$12,'BON DE COMMANDE REPRO'!I23&gt;='4.0'!$T$12),'BON DE COMMANDE REPRO'!I23*'4.0'!$I$12,IF(AND(D23='4.0'!$S$13,'BON DE COMMANDE REPRO'!I23&gt;='4.0'!$T$13),'BON DE COMMANDE REPRO'!I23*'4.0'!$I$13,IF(AND(D23='4.0'!$S$14,'BON DE COMMANDE REPRO'!I23&gt;='4.0'!$T$14),'BON DE COMMANDE REPRO'!I23*'4.0'!$I$14,VLOOKUP(D23,'4.0'!$E:$F,2,FALSE)*I23)))))),0.05)</f>
        <v>0</v>
      </c>
    </row>
    <row r="24" spans="1:10" ht="15.95" customHeight="1">
      <c r="A24" s="130"/>
      <c r="B24" s="131"/>
      <c r="C24" s="79" t="s">
        <v>34</v>
      </c>
      <c r="D24" s="56" t="s">
        <v>34</v>
      </c>
      <c r="E24" s="60"/>
      <c r="F24" s="61" t="s">
        <v>34</v>
      </c>
      <c r="G24" s="64" t="s">
        <v>34</v>
      </c>
      <c r="H24" s="65"/>
      <c r="I24" s="41">
        <f t="shared" si="0"/>
        <v>0</v>
      </c>
      <c r="J24" s="117">
        <f>MROUND(IF('4.0'!N7='4.0'!$P$2,'4.0'!$F$17*'BON DE COMMANDE REPRO'!I24,IF('4.0'!N7='4.0'!$P$3,'4.0'!$F$18*'BON DE COMMANDE REPRO'!I24,IF(AND(D24='4.0'!$S$11,'BON DE COMMANDE REPRO'!I24&gt;='4.0'!$T$11),'BON DE COMMANDE REPRO'!I24*'4.0'!$I$11,IF(AND(D24='4.0'!$S$12,'BON DE COMMANDE REPRO'!I24&gt;='4.0'!$T$12),'BON DE COMMANDE REPRO'!I24*'4.0'!$I$12,IF(AND(D24='4.0'!$S$13,'BON DE COMMANDE REPRO'!I24&gt;='4.0'!$T$13),'BON DE COMMANDE REPRO'!I24*'4.0'!$I$13,IF(AND(D24='4.0'!$S$14,'BON DE COMMANDE REPRO'!I24&gt;='4.0'!$T$14),'BON DE COMMANDE REPRO'!I24*'4.0'!$I$14,VLOOKUP(D24,'4.0'!$E:$F,2,FALSE)*I24)))))),0.05)</f>
        <v>0</v>
      </c>
    </row>
    <row r="25" spans="1:10" ht="15.95" customHeight="1">
      <c r="A25" s="28" t="s">
        <v>49</v>
      </c>
      <c r="B25" s="171"/>
      <c r="C25" s="172"/>
      <c r="D25" s="140" t="s">
        <v>50</v>
      </c>
      <c r="E25" s="141"/>
      <c r="F25" s="168"/>
      <c r="G25" s="169"/>
      <c r="H25" s="74"/>
      <c r="I25" s="42">
        <f>SUM(I19:I24)</f>
        <v>0</v>
      </c>
      <c r="J25" s="118">
        <f>SUM(J19:J24)</f>
        <v>0</v>
      </c>
    </row>
    <row r="26" spans="1:10" ht="14.1" customHeight="1">
      <c r="A26" s="129" t="s">
        <v>51</v>
      </c>
      <c r="B26" s="129"/>
      <c r="C26" s="129"/>
      <c r="D26" s="129"/>
      <c r="E26" s="144" t="s">
        <v>52</v>
      </c>
      <c r="F26" s="144"/>
      <c r="G26" s="144"/>
      <c r="H26" s="144"/>
      <c r="I26" s="144"/>
      <c r="J26" s="144"/>
    </row>
    <row r="27" spans="1:10" ht="15.95" customHeight="1">
      <c r="A27" s="30" t="s">
        <v>40</v>
      </c>
      <c r="B27" s="181" t="s">
        <v>53</v>
      </c>
      <c r="C27" s="182"/>
      <c r="D27" s="30" t="s">
        <v>54</v>
      </c>
      <c r="E27" s="30" t="s">
        <v>55</v>
      </c>
      <c r="F27" s="181" t="s">
        <v>56</v>
      </c>
      <c r="G27" s="182"/>
      <c r="H27" s="30" t="s">
        <v>46</v>
      </c>
      <c r="I27" s="30" t="s">
        <v>57</v>
      </c>
      <c r="J27" s="30" t="s">
        <v>48</v>
      </c>
    </row>
    <row r="28" spans="1:10" ht="15.95" customHeight="1">
      <c r="A28" s="66"/>
      <c r="B28" s="179" t="s">
        <v>34</v>
      </c>
      <c r="C28" s="180"/>
      <c r="D28" s="56" t="s">
        <v>34</v>
      </c>
      <c r="E28" s="56" t="s">
        <v>34</v>
      </c>
      <c r="F28" s="176" t="s">
        <v>34</v>
      </c>
      <c r="G28" s="177"/>
      <c r="H28" s="57"/>
      <c r="I28" s="29">
        <f>IF(AND(E28='5.0'!$K$2,'BON DE COMMANDE REPRO'!H28&gt;='5.0'!$L$2),'5.0'!$M$2,IF(AND(D28='5.0'!$O$2,'BON DE COMMANDE REPRO'!H28&gt;='5.0'!$P$2),'5.0'!$Q$2,VLOOKUP('5.0'!H2,'5.0'!$E:$F,2,FALSE)))</f>
        <v>0</v>
      </c>
      <c r="J28" s="117">
        <f>MROUND(SUM(H28*I28),0.05)</f>
        <v>0</v>
      </c>
    </row>
    <row r="29" spans="1:10" ht="15.95" customHeight="1">
      <c r="A29" s="66"/>
      <c r="B29" s="179" t="s">
        <v>34</v>
      </c>
      <c r="C29" s="180"/>
      <c r="D29" s="56" t="s">
        <v>34</v>
      </c>
      <c r="E29" s="56" t="s">
        <v>34</v>
      </c>
      <c r="F29" s="176" t="s">
        <v>34</v>
      </c>
      <c r="G29" s="177"/>
      <c r="H29" s="57"/>
      <c r="I29" s="29">
        <f>IF(AND(E29='5.0'!$K$2,'BON DE COMMANDE REPRO'!H29&gt;='5.0'!$L$2),'5.0'!$M$2,IF(AND(D29='5.0'!$O$2,'BON DE COMMANDE REPRO'!H29&gt;='5.0'!$P$2),'5.0'!$Q$2,VLOOKUP('5.0'!H3,'5.0'!$E:$F,2,FALSE)))</f>
        <v>0</v>
      </c>
      <c r="J29" s="117">
        <f>MROUND(SUM(H29*I29),0.05)</f>
        <v>0</v>
      </c>
    </row>
    <row r="30" spans="1:10" ht="15.95" customHeight="1">
      <c r="A30" s="66"/>
      <c r="B30" s="179" t="s">
        <v>34</v>
      </c>
      <c r="C30" s="180"/>
      <c r="D30" s="56" t="s">
        <v>34</v>
      </c>
      <c r="E30" s="56" t="s">
        <v>34</v>
      </c>
      <c r="F30" s="176" t="s">
        <v>34</v>
      </c>
      <c r="G30" s="177"/>
      <c r="H30" s="57"/>
      <c r="I30" s="29">
        <f>IF(AND(E30='5.0'!$K$2,'BON DE COMMANDE REPRO'!H30&gt;='5.0'!$L$2),'5.0'!$M$2,IF(AND(D30='5.0'!$O$2,'BON DE COMMANDE REPRO'!H30&gt;='5.0'!$P$2),'5.0'!$Q$2,VLOOKUP('5.0'!H4,'5.0'!$E:$F,2,FALSE)))</f>
        <v>0</v>
      </c>
      <c r="J30" s="117">
        <f>MROUND(SUM(H30*I30),0.05)</f>
        <v>0</v>
      </c>
    </row>
    <row r="31" spans="1:10" ht="15.95" customHeight="1">
      <c r="A31" s="66"/>
      <c r="B31" s="179" t="s">
        <v>34</v>
      </c>
      <c r="C31" s="180"/>
      <c r="D31" s="56" t="s">
        <v>34</v>
      </c>
      <c r="E31" s="56" t="s">
        <v>34</v>
      </c>
      <c r="F31" s="176" t="s">
        <v>34</v>
      </c>
      <c r="G31" s="177"/>
      <c r="H31" s="57"/>
      <c r="I31" s="29">
        <f>IF(AND(E31='5.0'!$K$2,'BON DE COMMANDE REPRO'!H31&gt;='5.0'!$L$2),'5.0'!$M$2,IF(AND(D31='5.0'!$O$2,'BON DE COMMANDE REPRO'!H31&gt;='5.0'!$P$2),'5.0'!$Q$2,VLOOKUP('5.0'!H5,'5.0'!$E:$F,2,FALSE)))</f>
        <v>0</v>
      </c>
      <c r="J31" s="117">
        <f>MROUND(SUM(H31*I31),0.05)</f>
        <v>0</v>
      </c>
    </row>
    <row r="32" spans="1:10" ht="15.95" customHeight="1">
      <c r="A32" s="28" t="s">
        <v>49</v>
      </c>
      <c r="B32" s="142"/>
      <c r="C32" s="143"/>
      <c r="D32" s="140" t="s">
        <v>50</v>
      </c>
      <c r="E32" s="141"/>
      <c r="F32" s="168"/>
      <c r="G32" s="169"/>
      <c r="H32" s="73"/>
      <c r="I32" s="52" t="s">
        <v>58</v>
      </c>
      <c r="J32" s="118">
        <f>SUM(J27:J31)</f>
        <v>0</v>
      </c>
    </row>
    <row r="33" spans="1:10" ht="14.1" customHeight="1">
      <c r="A33" s="129" t="s">
        <v>59</v>
      </c>
      <c r="B33" s="129"/>
      <c r="C33" s="129"/>
      <c r="D33" s="133" t="s">
        <v>60</v>
      </c>
      <c r="E33" s="133"/>
      <c r="F33" s="133"/>
      <c r="G33" s="133"/>
      <c r="H33" s="133"/>
      <c r="I33" s="133"/>
      <c r="J33" s="133"/>
    </row>
    <row r="34" spans="1:10" ht="15.95" customHeight="1">
      <c r="A34" s="220" t="s">
        <v>40</v>
      </c>
      <c r="B34" s="221"/>
      <c r="C34" s="70" t="s">
        <v>41</v>
      </c>
      <c r="D34" s="80" t="s">
        <v>42</v>
      </c>
      <c r="E34" s="27" t="s">
        <v>61</v>
      </c>
      <c r="F34" s="220" t="s">
        <v>62</v>
      </c>
      <c r="G34" s="221"/>
      <c r="H34" s="27" t="s">
        <v>46</v>
      </c>
      <c r="I34" s="27" t="s">
        <v>57</v>
      </c>
      <c r="J34" s="27" t="s">
        <v>48</v>
      </c>
    </row>
    <row r="35" spans="1:10" ht="15.95" customHeight="1">
      <c r="A35" s="130"/>
      <c r="B35" s="131"/>
      <c r="C35" s="67" t="s">
        <v>34</v>
      </c>
      <c r="D35" s="56" t="s">
        <v>34</v>
      </c>
      <c r="E35" s="56" t="s">
        <v>34</v>
      </c>
      <c r="F35" s="176" t="s">
        <v>34</v>
      </c>
      <c r="G35" s="177"/>
      <c r="H35" s="57"/>
      <c r="I35" s="34">
        <f>VLOOKUP('6.0'!J2,'6.0'!$G:$H,2,FALSE)</f>
        <v>0</v>
      </c>
      <c r="J35" s="117">
        <f>MROUND(SUM(H35*I35),0.05)</f>
        <v>0</v>
      </c>
    </row>
    <row r="36" spans="1:10" ht="15.95" customHeight="1">
      <c r="A36" s="130"/>
      <c r="B36" s="131"/>
      <c r="C36" s="67" t="s">
        <v>34</v>
      </c>
      <c r="D36" s="56" t="s">
        <v>34</v>
      </c>
      <c r="E36" s="56" t="s">
        <v>34</v>
      </c>
      <c r="F36" s="176" t="s">
        <v>34</v>
      </c>
      <c r="G36" s="177"/>
      <c r="H36" s="57"/>
      <c r="I36" s="34">
        <f>VLOOKUP('6.0'!J3,'6.0'!$G:$H,2,FALSE)</f>
        <v>0</v>
      </c>
      <c r="J36" s="117">
        <f>MROUND(SUM(H36*I36),0.05)</f>
        <v>0</v>
      </c>
    </row>
    <row r="37" spans="1:10" ht="15.95" customHeight="1">
      <c r="A37" s="130"/>
      <c r="B37" s="131"/>
      <c r="C37" s="67" t="s">
        <v>34</v>
      </c>
      <c r="D37" s="56" t="s">
        <v>34</v>
      </c>
      <c r="E37" s="56" t="s">
        <v>34</v>
      </c>
      <c r="F37" s="176" t="s">
        <v>34</v>
      </c>
      <c r="G37" s="177"/>
      <c r="H37" s="57"/>
      <c r="I37" s="34">
        <f>VLOOKUP('6.0'!J4,'6.0'!$G:$H,2,FALSE)</f>
        <v>0</v>
      </c>
      <c r="J37" s="117">
        <f>MROUND(SUM(H37*I37),0.05)</f>
        <v>0</v>
      </c>
    </row>
    <row r="38" spans="1:10" ht="15.95" customHeight="1">
      <c r="A38" s="130"/>
      <c r="B38" s="131"/>
      <c r="C38" s="67" t="s">
        <v>34</v>
      </c>
      <c r="D38" s="56" t="s">
        <v>34</v>
      </c>
      <c r="E38" s="56" t="s">
        <v>34</v>
      </c>
      <c r="F38" s="222" t="s">
        <v>34</v>
      </c>
      <c r="G38" s="223"/>
      <c r="H38" s="68"/>
      <c r="I38" s="34">
        <f>VLOOKUP('6.0'!J5,'6.0'!$G:$H,2,FALSE)</f>
        <v>0</v>
      </c>
      <c r="J38" s="117">
        <f>MROUND(SUM(H38*I38),0.05)</f>
        <v>0</v>
      </c>
    </row>
    <row r="39" spans="1:10" ht="15.95" customHeight="1">
      <c r="A39" s="28" t="s">
        <v>49</v>
      </c>
      <c r="B39" s="142"/>
      <c r="C39" s="143"/>
      <c r="D39" s="140" t="s">
        <v>50</v>
      </c>
      <c r="E39" s="141"/>
      <c r="F39" s="136"/>
      <c r="G39" s="137"/>
      <c r="H39" s="74"/>
      <c r="I39" s="52" t="s">
        <v>58</v>
      </c>
      <c r="J39" s="118">
        <f>SUM(J34:J38)</f>
        <v>0</v>
      </c>
    </row>
    <row r="40" spans="1:10" ht="14.1" customHeight="1">
      <c r="A40" s="129" t="s">
        <v>63</v>
      </c>
      <c r="B40" s="129"/>
      <c r="C40" s="129"/>
      <c r="D40" s="144" t="s">
        <v>64</v>
      </c>
      <c r="E40" s="144"/>
      <c r="F40" s="144"/>
      <c r="G40" s="144"/>
      <c r="H40" s="144"/>
      <c r="I40" s="144"/>
      <c r="J40" s="144"/>
    </row>
    <row r="41" spans="1:10" ht="15.95" customHeight="1">
      <c r="A41" s="44" t="s">
        <v>40</v>
      </c>
      <c r="B41" s="183" t="s">
        <v>46</v>
      </c>
      <c r="C41" s="184"/>
      <c r="D41" s="50" t="s">
        <v>57</v>
      </c>
      <c r="E41" s="50" t="s">
        <v>48</v>
      </c>
      <c r="F41" s="224" t="s">
        <v>40</v>
      </c>
      <c r="G41" s="225"/>
      <c r="H41" s="51" t="s">
        <v>46</v>
      </c>
      <c r="I41" s="51" t="s">
        <v>57</v>
      </c>
      <c r="J41" s="27" t="s">
        <v>48</v>
      </c>
    </row>
    <row r="42" spans="1:10" ht="15.95" customHeight="1">
      <c r="A42" s="69"/>
      <c r="B42" s="138"/>
      <c r="C42" s="139"/>
      <c r="D42" s="112"/>
      <c r="E42" s="113">
        <f>MROUND(SUM(B42*D42),0.05)</f>
        <v>0</v>
      </c>
      <c r="F42" s="207"/>
      <c r="G42" s="208"/>
      <c r="H42" s="85"/>
      <c r="I42" s="115"/>
      <c r="J42" s="114">
        <f>MROUND(SUM(H42*I42),0.05)</f>
        <v>0</v>
      </c>
    </row>
    <row r="43" spans="1:10" ht="15.95" customHeight="1">
      <c r="A43" s="69"/>
      <c r="B43" s="138"/>
      <c r="C43" s="139"/>
      <c r="D43" s="112"/>
      <c r="E43" s="113">
        <f t="shared" ref="E43:E44" si="1">MROUND(SUM(B43*D43),0.05)</f>
        <v>0</v>
      </c>
      <c r="F43" s="207"/>
      <c r="G43" s="208"/>
      <c r="H43" s="86"/>
      <c r="I43" s="115"/>
      <c r="J43" s="114">
        <f t="shared" ref="J43:J44" si="2">MROUND(SUM(H43*I43),0.05)</f>
        <v>0</v>
      </c>
    </row>
    <row r="44" spans="1:10" ht="15.95" customHeight="1">
      <c r="A44" s="69"/>
      <c r="B44" s="138"/>
      <c r="C44" s="139"/>
      <c r="D44" s="112"/>
      <c r="E44" s="113">
        <f t="shared" si="1"/>
        <v>0</v>
      </c>
      <c r="F44" s="197"/>
      <c r="G44" s="197"/>
      <c r="H44" s="77"/>
      <c r="I44" s="115"/>
      <c r="J44" s="114">
        <f t="shared" si="2"/>
        <v>0</v>
      </c>
    </row>
    <row r="45" spans="1:10" ht="15.95" customHeight="1">
      <c r="A45" s="71" t="s">
        <v>49</v>
      </c>
      <c r="B45" s="134"/>
      <c r="C45" s="135"/>
      <c r="D45" s="140" t="s">
        <v>50</v>
      </c>
      <c r="E45" s="141"/>
      <c r="F45" s="136"/>
      <c r="G45" s="137"/>
      <c r="H45" s="84"/>
      <c r="I45" s="52" t="s">
        <v>58</v>
      </c>
      <c r="J45" s="81">
        <f>SUM(E42+E43+E44+J42+J43+J44)</f>
        <v>0</v>
      </c>
    </row>
    <row r="46" spans="1:10" ht="14.1" customHeight="1">
      <c r="A46" s="132" t="s">
        <v>65</v>
      </c>
      <c r="B46" s="132"/>
      <c r="C46" s="132"/>
      <c r="D46" s="133" t="s">
        <v>66</v>
      </c>
      <c r="E46" s="133"/>
      <c r="F46" s="133"/>
      <c r="G46" s="133"/>
      <c r="H46" s="133"/>
      <c r="I46" s="133"/>
      <c r="J46" s="133"/>
    </row>
    <row r="47" spans="1:10" ht="15.95" customHeight="1">
      <c r="A47" s="198" t="s">
        <v>67</v>
      </c>
      <c r="B47" s="194"/>
      <c r="C47" s="194"/>
      <c r="D47" s="194" t="s">
        <v>68</v>
      </c>
      <c r="E47" s="194"/>
      <c r="F47" s="194"/>
      <c r="G47" s="194"/>
      <c r="H47" s="195"/>
      <c r="I47" s="194"/>
      <c r="J47" s="196"/>
    </row>
    <row r="48" spans="1:10" ht="14.1" customHeight="1">
      <c r="A48" s="193" t="s">
        <v>69</v>
      </c>
      <c r="B48" s="193"/>
      <c r="C48" s="193"/>
      <c r="D48" s="193"/>
      <c r="E48" s="193"/>
      <c r="F48" s="193"/>
      <c r="G48" s="193"/>
      <c r="H48" s="82"/>
      <c r="I48" s="87" t="s">
        <v>70</v>
      </c>
      <c r="J48" s="117">
        <v>0</v>
      </c>
    </row>
    <row r="49" spans="1:10" ht="15.95" customHeight="1">
      <c r="A49" s="185"/>
      <c r="B49" s="186"/>
      <c r="C49" s="186"/>
      <c r="D49" s="186"/>
      <c r="E49" s="186"/>
      <c r="F49" s="186"/>
      <c r="G49" s="187"/>
      <c r="H49" s="83"/>
      <c r="I49" s="88" t="s">
        <v>71</v>
      </c>
      <c r="J49" s="119">
        <f>SUM(J25+J32+J39+J45-J48)</f>
        <v>0</v>
      </c>
    </row>
    <row r="50" spans="1:10" ht="14.1" customHeight="1">
      <c r="A50" s="206" t="s">
        <v>72</v>
      </c>
      <c r="B50" s="206"/>
      <c r="C50" s="206"/>
      <c r="D50" s="205" t="s">
        <v>73</v>
      </c>
      <c r="E50" s="205"/>
      <c r="F50" s="205"/>
      <c r="G50" s="205"/>
      <c r="H50" s="205"/>
      <c r="I50" s="205"/>
      <c r="J50" s="205"/>
    </row>
    <row r="51" spans="1:10" ht="15" customHeight="1">
      <c r="A51" s="3" t="s">
        <v>74</v>
      </c>
      <c r="B51" s="188"/>
      <c r="C51" s="189"/>
      <c r="D51" s="2" t="s">
        <v>75</v>
      </c>
      <c r="E51" s="190"/>
      <c r="F51" s="191"/>
      <c r="G51" s="192"/>
      <c r="H51" s="1" t="s">
        <v>76</v>
      </c>
      <c r="I51" s="199" t="s">
        <v>77</v>
      </c>
      <c r="J51" s="200"/>
    </row>
    <row r="52" spans="1:10" ht="15" customHeight="1">
      <c r="A52" s="203" t="s">
        <v>78</v>
      </c>
      <c r="B52" s="203"/>
      <c r="C52" s="203"/>
      <c r="D52" s="203"/>
      <c r="E52" s="203"/>
      <c r="F52" s="203"/>
      <c r="G52" s="203"/>
      <c r="H52" s="204"/>
      <c r="I52" s="201"/>
      <c r="J52" s="202"/>
    </row>
  </sheetData>
  <sheetProtection algorithmName="SHA-512" hashValue="YVxovjPRSzXCslnYes8kSgEgqL7UywRPueM631m39DbQbYVCmEK0tWHe13wNteKlyRtWOn/PgJodisqAk/dOKQ==" saltValue="krmg5STTNoXVF7tri0RRVA==" spinCount="100000" sheet="1" selectLockedCells="1"/>
  <mergeCells count="99">
    <mergeCell ref="A49:G49"/>
    <mergeCell ref="B51:C51"/>
    <mergeCell ref="E51:G51"/>
    <mergeCell ref="A48:G48"/>
    <mergeCell ref="A36:B36"/>
    <mergeCell ref="D47:J47"/>
    <mergeCell ref="B44:C44"/>
    <mergeCell ref="F44:G44"/>
    <mergeCell ref="A47:C47"/>
    <mergeCell ref="I51:J52"/>
    <mergeCell ref="A52:H52"/>
    <mergeCell ref="D50:J50"/>
    <mergeCell ref="A50:C50"/>
    <mergeCell ref="F42:G42"/>
    <mergeCell ref="F43:G43"/>
    <mergeCell ref="F30:G30"/>
    <mergeCell ref="B31:C31"/>
    <mergeCell ref="A33:C33"/>
    <mergeCell ref="D32:E32"/>
    <mergeCell ref="F41:G41"/>
    <mergeCell ref="F32:G32"/>
    <mergeCell ref="D39:E39"/>
    <mergeCell ref="F34:G34"/>
    <mergeCell ref="F39:G39"/>
    <mergeCell ref="F35:G35"/>
    <mergeCell ref="F36:G36"/>
    <mergeCell ref="B39:C39"/>
    <mergeCell ref="A35:B35"/>
    <mergeCell ref="B41:C41"/>
    <mergeCell ref="A38:B38"/>
    <mergeCell ref="F37:G37"/>
    <mergeCell ref="A12:C12"/>
    <mergeCell ref="D12:J12"/>
    <mergeCell ref="A14:J14"/>
    <mergeCell ref="F31:G31"/>
    <mergeCell ref="A19:B19"/>
    <mergeCell ref="A13:J13"/>
    <mergeCell ref="B30:C30"/>
    <mergeCell ref="E26:J26"/>
    <mergeCell ref="B27:C27"/>
    <mergeCell ref="F27:G27"/>
    <mergeCell ref="F28:G28"/>
    <mergeCell ref="F29:G29"/>
    <mergeCell ref="B29:C29"/>
    <mergeCell ref="A15:C15"/>
    <mergeCell ref="D15:J15"/>
    <mergeCell ref="B28:C28"/>
    <mergeCell ref="D17:J17"/>
    <mergeCell ref="D25:E25"/>
    <mergeCell ref="B16:C16"/>
    <mergeCell ref="G16:H16"/>
    <mergeCell ref="A21:B21"/>
    <mergeCell ref="A22:B22"/>
    <mergeCell ref="A17:C17"/>
    <mergeCell ref="A18:B18"/>
    <mergeCell ref="B25:C25"/>
    <mergeCell ref="F25:G25"/>
    <mergeCell ref="A24:B24"/>
    <mergeCell ref="A23:B23"/>
    <mergeCell ref="A11:B11"/>
    <mergeCell ref="I11:J11"/>
    <mergeCell ref="A9:C9"/>
    <mergeCell ref="B5:C5"/>
    <mergeCell ref="B6:C6"/>
    <mergeCell ref="F10:H10"/>
    <mergeCell ref="I10:J10"/>
    <mergeCell ref="D10:E10"/>
    <mergeCell ref="F6:G6"/>
    <mergeCell ref="F11:G11"/>
    <mergeCell ref="A7:C7"/>
    <mergeCell ref="D7:J7"/>
    <mergeCell ref="D8:J8"/>
    <mergeCell ref="A8:C8"/>
    <mergeCell ref="D9:J9"/>
    <mergeCell ref="A10:C10"/>
    <mergeCell ref="A1:J1"/>
    <mergeCell ref="A4:C4"/>
    <mergeCell ref="D4:E4"/>
    <mergeCell ref="F4:G4"/>
    <mergeCell ref="F5:G5"/>
    <mergeCell ref="A2:C2"/>
    <mergeCell ref="B3:J3"/>
    <mergeCell ref="G2:H2"/>
    <mergeCell ref="A26:D26"/>
    <mergeCell ref="A20:B20"/>
    <mergeCell ref="A46:C46"/>
    <mergeCell ref="D46:J46"/>
    <mergeCell ref="B45:C45"/>
    <mergeCell ref="F45:G45"/>
    <mergeCell ref="A40:C40"/>
    <mergeCell ref="F38:G38"/>
    <mergeCell ref="A34:B34"/>
    <mergeCell ref="B42:C42"/>
    <mergeCell ref="B43:C43"/>
    <mergeCell ref="D45:E45"/>
    <mergeCell ref="B32:C32"/>
    <mergeCell ref="D33:J33"/>
    <mergeCell ref="D40:J40"/>
    <mergeCell ref="A37:B37"/>
  </mergeCells>
  <phoneticPr fontId="2" type="noConversion"/>
  <printOptions horizontalCentered="1" verticalCentered="1"/>
  <pageMargins left="0" right="0" top="0" bottom="0" header="0" footer="0"/>
  <pageSetup paperSize="9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3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7</xdr:row>
                    <xdr:rowOff>12700</xdr:rowOff>
                  </from>
                  <to>
                    <xdr:col>0</xdr:col>
                    <xdr:colOff>635000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8</xdr:row>
                    <xdr:rowOff>0</xdr:rowOff>
                  </from>
                  <to>
                    <xdr:col>0</xdr:col>
                    <xdr:colOff>317500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0</xdr:col>
                    <xdr:colOff>38100</xdr:colOff>
                    <xdr:row>10</xdr:row>
                    <xdr:rowOff>190500</xdr:rowOff>
                  </from>
                  <to>
                    <xdr:col>0</xdr:col>
                    <xdr:colOff>317500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6" name="Button 428">
              <controlPr defaultSize="0" print="0" autoFill="0" autoPict="0" macro="[0]!RESET3">
                <anchor moveWithCells="1" sizeWithCells="1">
                  <from>
                    <xdr:col>0</xdr:col>
                    <xdr:colOff>38100</xdr:colOff>
                    <xdr:row>0</xdr:row>
                    <xdr:rowOff>12700</xdr:rowOff>
                  </from>
                  <to>
                    <xdr:col>0</xdr:col>
                    <xdr:colOff>723900</xdr:colOff>
                    <xdr:row>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7" name="Button 429">
              <controlPr defaultSize="0" print="0" autoFill="0" autoPict="0" macro="[0]!RESETD3">
                <anchor moveWithCells="1" sizeWithCells="1">
                  <from>
                    <xdr:col>9</xdr:col>
                    <xdr:colOff>88900</xdr:colOff>
                    <xdr:row>0</xdr:row>
                    <xdr:rowOff>25400</xdr:rowOff>
                  </from>
                  <to>
                    <xdr:col>9</xdr:col>
                    <xdr:colOff>774700</xdr:colOff>
                    <xdr:row>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8" name="Button 430">
              <controlPr defaultSize="0" print="0" autoFill="0" autoPict="0" macro="[0]!RESET4">
                <anchor moveWithCells="1" sizeWithCells="1">
                  <from>
                    <xdr:col>7</xdr:col>
                    <xdr:colOff>63500</xdr:colOff>
                    <xdr:row>24</xdr:row>
                    <xdr:rowOff>38100</xdr:rowOff>
                  </from>
                  <to>
                    <xdr:col>7</xdr:col>
                    <xdr:colOff>749300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9" name="Button 431">
              <controlPr defaultSize="0" print="0" autoFill="0" autoPict="0" macro="[0]!RESET5">
                <anchor moveWithCells="1" sizeWithCells="1">
                  <from>
                    <xdr:col>7</xdr:col>
                    <xdr:colOff>63500</xdr:colOff>
                    <xdr:row>31</xdr:row>
                    <xdr:rowOff>38100</xdr:rowOff>
                  </from>
                  <to>
                    <xdr:col>7</xdr:col>
                    <xdr:colOff>749300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10" name="Button 434">
              <controlPr defaultSize="0" print="0" autoFill="0" autoPict="0" macro="[0]!RESET6">
                <anchor moveWithCells="1" sizeWithCells="1">
                  <from>
                    <xdr:col>7</xdr:col>
                    <xdr:colOff>63500</xdr:colOff>
                    <xdr:row>38</xdr:row>
                    <xdr:rowOff>25400</xdr:rowOff>
                  </from>
                  <to>
                    <xdr:col>7</xdr:col>
                    <xdr:colOff>749300</xdr:colOff>
                    <xdr:row>38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11" name="Check Box 436">
              <controlPr defaultSize="0" autoFill="0" autoLine="0" autoPict="0">
                <anchor moveWithCells="1">
                  <from>
                    <xdr:col>0</xdr:col>
                    <xdr:colOff>12700</xdr:colOff>
                    <xdr:row>45</xdr:row>
                    <xdr:rowOff>165100</xdr:rowOff>
                  </from>
                  <to>
                    <xdr:col>0</xdr:col>
                    <xdr:colOff>406400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2" name="Button 448">
              <controlPr defaultSize="0" print="0" autoFill="0" autoPict="0" macro="[0]!RESET7">
                <anchor moveWithCells="1" sizeWithCells="1">
                  <from>
                    <xdr:col>7</xdr:col>
                    <xdr:colOff>63500</xdr:colOff>
                    <xdr:row>44</xdr:row>
                    <xdr:rowOff>25400</xdr:rowOff>
                  </from>
                  <to>
                    <xdr:col>7</xdr:col>
                    <xdr:colOff>749300</xdr:colOff>
                    <xdr:row>44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3" name="Check Box 454">
              <controlPr defaultSize="0" autoFill="0" autoLine="0" autoPict="0">
                <anchor moveWithCells="1">
                  <from>
                    <xdr:col>2</xdr:col>
                    <xdr:colOff>12700</xdr:colOff>
                    <xdr:row>45</xdr:row>
                    <xdr:rowOff>165100</xdr:rowOff>
                  </from>
                  <to>
                    <xdr:col>3</xdr:col>
                    <xdr:colOff>139700</xdr:colOff>
                    <xdr:row>47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0000000}">
          <x14:formula1>
            <xm:f>'6.0'!$C$2:$C$6</xm:f>
          </x14:formula1>
          <xm:sqref>E35:E38</xm:sqref>
        </x14:dataValidation>
        <x14:dataValidation type="list" allowBlank="1" showInputMessage="1" showErrorMessage="1" xr:uid="{00000000-0002-0000-0000-000001000000}">
          <x14:formula1>
            <xm:f>'3.0'!$E$34:$E$40</xm:f>
          </x14:formula1>
          <xm:sqref>E16</xm:sqref>
        </x14:dataValidation>
        <x14:dataValidation type="list" allowBlank="1" showInputMessage="1" showErrorMessage="1" xr:uid="{00000000-0002-0000-0000-000002000000}">
          <x14:formula1>
            <xm:f>'6.0'!$A$2:$A$13</xm:f>
          </x14:formula1>
          <xm:sqref>D35:D38</xm:sqref>
        </x14:dataValidation>
        <x14:dataValidation type="list" allowBlank="1" showInputMessage="1" showErrorMessage="1" xr:uid="{00000000-0002-0000-0000-000003000000}">
          <x14:formula1>
            <xm:f>'3.0'!$E$28:$E$31</xm:f>
          </x14:formula1>
          <xm:sqref>G19:G24</xm:sqref>
        </x14:dataValidation>
        <x14:dataValidation type="list" allowBlank="1" showInputMessage="1" showErrorMessage="1" xr:uid="{00000000-0002-0000-0000-000004000000}">
          <x14:formula1>
            <xm:f>'3.0'!$A$1:$A$35</xm:f>
          </x14:formula1>
          <xm:sqref>B16:C16</xm:sqref>
        </x14:dataValidation>
        <x14:dataValidation type="list" allowBlank="1" showInputMessage="1" showErrorMessage="1" xr:uid="{00000000-0002-0000-0000-000005000000}">
          <x14:formula1>
            <xm:f>'4.0'!$K$2:$K$5</xm:f>
          </x14:formula1>
          <xm:sqref>F19:F24</xm:sqref>
        </x14:dataValidation>
        <x14:dataValidation type="list" allowBlank="1" showInputMessage="1" showErrorMessage="1" xr:uid="{00000000-0002-0000-0000-000006000000}">
          <x14:formula1>
            <xm:f>'3.0'!$E$22:$E$25</xm:f>
          </x14:formula1>
          <xm:sqref>C19:C24 C35:C38</xm:sqref>
        </x14:dataValidation>
        <x14:dataValidation type="list" allowBlank="1" showInputMessage="1" showErrorMessage="1" xr:uid="{00000000-0002-0000-0000-000007000000}">
          <x14:formula1>
            <xm:f>'5.0'!$A$28:$A$35</xm:f>
          </x14:formula1>
          <xm:sqref>E28:E31</xm:sqref>
        </x14:dataValidation>
        <x14:dataValidation type="list" allowBlank="1" showInputMessage="1" showErrorMessage="1" xr:uid="{00000000-0002-0000-0000-000008000000}">
          <x14:formula1>
            <xm:f>'4.0'!$A$3:$A$23</xm:f>
          </x14:formula1>
          <xm:sqref>D19:D24</xm:sqref>
        </x14:dataValidation>
        <x14:dataValidation type="list" allowBlank="1" showInputMessage="1" showErrorMessage="1" xr:uid="{00000000-0002-0000-0000-000009000000}">
          <x14:formula1>
            <xm:f>'5.0'!$A$55:$A$85</xm:f>
          </x14:formula1>
          <xm:sqref>F28:G31</xm:sqref>
        </x14:dataValidation>
        <x14:dataValidation type="list" allowBlank="1" showInputMessage="1" showErrorMessage="1" xr:uid="{00000000-0002-0000-0000-00000A000000}">
          <x14:formula1>
            <xm:f>'5.0'!$A$15:$A$24</xm:f>
          </x14:formula1>
          <xm:sqref>D28:D31</xm:sqref>
        </x14:dataValidation>
        <x14:dataValidation type="list" allowBlank="1" showInputMessage="1" showErrorMessage="1" xr:uid="{00000000-0002-0000-0000-00000B000000}">
          <x14:formula1>
            <xm:f>'5.0'!$A$38:$A$44</xm:f>
          </x14:formula1>
          <xm:sqref>B28:C31</xm:sqref>
        </x14:dataValidation>
        <x14:dataValidation type="list" allowBlank="1" showInputMessage="1" showErrorMessage="1" xr:uid="{00000000-0002-0000-0000-00000C000000}">
          <x14:formula1>
            <xm:f>'6.0'!$E$2:$E$6</xm:f>
          </x14:formula1>
          <xm:sqref>F35:G35 F36:G36 F37:G37 F38:G38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le1"/>
  <dimension ref="A1:H54"/>
  <sheetViews>
    <sheetView view="pageLayout" zoomScale="260" zoomScalePageLayoutView="260" workbookViewId="0">
      <selection sqref="A1:H1"/>
    </sheetView>
  </sheetViews>
  <sheetFormatPr defaultColWidth="11" defaultRowHeight="15.95"/>
  <cols>
    <col min="1" max="8" width="10.875" style="90"/>
  </cols>
  <sheetData>
    <row r="1" spans="1:8" ht="15.75" customHeight="1">
      <c r="A1" s="212" t="s">
        <v>79</v>
      </c>
      <c r="B1" s="213"/>
      <c r="C1" s="213"/>
      <c r="D1" s="213"/>
      <c r="E1" s="213"/>
      <c r="F1" s="213"/>
      <c r="G1" s="213"/>
      <c r="H1" s="213"/>
    </row>
    <row r="2" spans="1:8" ht="15.75" customHeight="1">
      <c r="A2" s="45"/>
      <c r="B2" s="45"/>
      <c r="C2" s="45"/>
      <c r="D2" s="45"/>
      <c r="E2" s="45"/>
      <c r="F2" s="45"/>
      <c r="G2" s="45"/>
      <c r="H2" s="45"/>
    </row>
    <row r="3" spans="1:8" ht="15.75" customHeight="1">
      <c r="A3" s="91" t="s">
        <v>80</v>
      </c>
      <c r="B3" s="92"/>
      <c r="C3" s="92"/>
      <c r="D3" s="45"/>
      <c r="E3" s="121" t="s">
        <v>81</v>
      </c>
      <c r="F3" s="92"/>
      <c r="G3" s="92"/>
      <c r="H3" s="45"/>
    </row>
    <row r="4" spans="1:8" ht="15.75" customHeight="1">
      <c r="A4" s="30" t="s">
        <v>42</v>
      </c>
      <c r="B4" s="122" t="s">
        <v>82</v>
      </c>
      <c r="C4" s="122" t="s">
        <v>83</v>
      </c>
      <c r="D4" s="45"/>
      <c r="E4" s="30" t="s">
        <v>42</v>
      </c>
      <c r="F4" s="122" t="s">
        <v>82</v>
      </c>
      <c r="G4" s="122" t="s">
        <v>83</v>
      </c>
      <c r="H4" s="45"/>
    </row>
    <row r="5" spans="1:8" ht="15.75" customHeight="1">
      <c r="A5" s="89" t="s">
        <v>84</v>
      </c>
      <c r="B5" s="93">
        <v>0.1</v>
      </c>
      <c r="C5" s="93">
        <v>0.4</v>
      </c>
      <c r="D5" s="45"/>
      <c r="E5" s="89" t="s">
        <v>85</v>
      </c>
      <c r="F5" s="93">
        <v>0.15</v>
      </c>
      <c r="G5" s="93">
        <v>0.5</v>
      </c>
      <c r="H5" s="45"/>
    </row>
    <row r="6" spans="1:8" ht="15.75" customHeight="1">
      <c r="A6" s="89" t="s">
        <v>86</v>
      </c>
      <c r="B6" s="93">
        <v>0.2</v>
      </c>
      <c r="C6" s="93">
        <v>0.8</v>
      </c>
      <c r="D6" s="45"/>
      <c r="E6" s="45"/>
      <c r="F6" s="45"/>
      <c r="G6" s="45"/>
      <c r="H6" s="45"/>
    </row>
    <row r="7" spans="1:8" ht="15.75" customHeight="1">
      <c r="A7" s="89" t="s">
        <v>87</v>
      </c>
      <c r="B7" s="93">
        <v>0.1</v>
      </c>
      <c r="C7" s="93">
        <v>0.4</v>
      </c>
      <c r="D7" s="45"/>
      <c r="E7" s="214" t="s">
        <v>88</v>
      </c>
      <c r="F7" s="215"/>
      <c r="G7" s="214" t="s">
        <v>89</v>
      </c>
      <c r="H7" s="216"/>
    </row>
    <row r="8" spans="1:8" ht="15.75" customHeight="1">
      <c r="A8" s="89" t="s">
        <v>90</v>
      </c>
      <c r="B8" s="93">
        <v>0.2</v>
      </c>
      <c r="C8" s="93">
        <v>0.8</v>
      </c>
      <c r="D8" s="45"/>
      <c r="E8" s="110" t="s">
        <v>91</v>
      </c>
      <c r="F8" s="110" t="s">
        <v>48</v>
      </c>
      <c r="G8" s="110" t="s">
        <v>91</v>
      </c>
      <c r="H8" s="110" t="s">
        <v>48</v>
      </c>
    </row>
    <row r="9" spans="1:8" ht="15.75" customHeight="1">
      <c r="A9" s="45"/>
      <c r="B9" s="45"/>
      <c r="C9" s="45"/>
      <c r="D9" s="45"/>
      <c r="E9" s="89" t="s">
        <v>92</v>
      </c>
      <c r="F9" s="93">
        <v>5</v>
      </c>
      <c r="G9" s="89" t="s">
        <v>93</v>
      </c>
      <c r="H9" s="93">
        <v>50</v>
      </c>
    </row>
    <row r="10" spans="1:8" ht="15.75" customHeight="1">
      <c r="A10" s="209" t="s">
        <v>94</v>
      </c>
      <c r="B10" s="210"/>
      <c r="C10" s="210"/>
      <c r="D10" s="45"/>
      <c r="E10" s="111" t="s">
        <v>95</v>
      </c>
      <c r="F10" s="93">
        <v>10</v>
      </c>
      <c r="G10" s="89" t="s">
        <v>96</v>
      </c>
      <c r="H10" s="93">
        <v>100</v>
      </c>
    </row>
    <row r="11" spans="1:8" ht="15.75" customHeight="1">
      <c r="A11" s="89" t="s">
        <v>87</v>
      </c>
      <c r="B11" s="108" t="s">
        <v>97</v>
      </c>
      <c r="C11" s="108" t="s">
        <v>98</v>
      </c>
      <c r="D11" s="45"/>
      <c r="E11" s="111" t="s">
        <v>99</v>
      </c>
      <c r="F11" s="93">
        <v>20</v>
      </c>
      <c r="G11" s="89" t="s">
        <v>100</v>
      </c>
      <c r="H11" s="93">
        <v>200</v>
      </c>
    </row>
    <row r="12" spans="1:8" ht="15.75" customHeight="1">
      <c r="A12" s="89" t="s">
        <v>90</v>
      </c>
      <c r="B12" s="107" t="s">
        <v>101</v>
      </c>
      <c r="C12" s="126" t="s">
        <v>102</v>
      </c>
      <c r="D12" s="45"/>
      <c r="H12" s="45"/>
    </row>
    <row r="13" spans="1:8" ht="15.75" customHeight="1">
      <c r="A13" s="45"/>
      <c r="B13" s="45"/>
      <c r="C13" s="45"/>
      <c r="D13" s="45"/>
      <c r="H13" s="45"/>
    </row>
    <row r="14" spans="1:8" ht="15.75" customHeight="1">
      <c r="A14" s="91" t="s">
        <v>103</v>
      </c>
      <c r="B14" s="92"/>
      <c r="C14" s="92"/>
      <c r="D14" s="92"/>
      <c r="E14" s="92"/>
      <c r="F14" s="45"/>
      <c r="G14" s="209" t="s">
        <v>104</v>
      </c>
      <c r="H14" s="210"/>
    </row>
    <row r="15" spans="1:8" ht="15.75" customHeight="1">
      <c r="A15" s="30" t="s">
        <v>105</v>
      </c>
      <c r="B15" s="30" t="s">
        <v>42</v>
      </c>
      <c r="C15" s="30" t="s">
        <v>106</v>
      </c>
      <c r="D15" s="30" t="s">
        <v>107</v>
      </c>
      <c r="E15" s="122" t="s">
        <v>57</v>
      </c>
      <c r="F15" s="45"/>
      <c r="G15" s="30" t="s">
        <v>91</v>
      </c>
      <c r="H15" s="123" t="s">
        <v>48</v>
      </c>
    </row>
    <row r="16" spans="1:8" ht="15.75" customHeight="1">
      <c r="A16" s="89" t="s">
        <v>108</v>
      </c>
      <c r="B16" s="89" t="s">
        <v>109</v>
      </c>
      <c r="C16" s="89" t="s">
        <v>110</v>
      </c>
      <c r="D16" s="89" t="s">
        <v>83</v>
      </c>
      <c r="E16" s="93">
        <v>0.10075000000000001</v>
      </c>
      <c r="F16" s="45"/>
      <c r="G16" s="89" t="s">
        <v>111</v>
      </c>
      <c r="H16" s="93">
        <v>3</v>
      </c>
    </row>
    <row r="17" spans="1:8" ht="15.75" customHeight="1">
      <c r="A17" s="89" t="s">
        <v>108</v>
      </c>
      <c r="B17" s="89" t="s">
        <v>109</v>
      </c>
      <c r="C17" s="89" t="s">
        <v>112</v>
      </c>
      <c r="D17" s="89" t="s">
        <v>83</v>
      </c>
      <c r="E17" s="93">
        <v>0.13825000000000001</v>
      </c>
      <c r="F17" s="45"/>
      <c r="G17" s="89" t="s">
        <v>113</v>
      </c>
      <c r="H17" s="93">
        <v>3</v>
      </c>
    </row>
    <row r="18" spans="1:8" ht="15.75" customHeight="1">
      <c r="A18" s="89" t="s">
        <v>108</v>
      </c>
      <c r="B18" s="89" t="s">
        <v>114</v>
      </c>
      <c r="C18" s="89" t="s">
        <v>110</v>
      </c>
      <c r="D18" s="89" t="s">
        <v>83</v>
      </c>
      <c r="E18" s="93">
        <v>0.19450000000000001</v>
      </c>
      <c r="F18" s="45"/>
      <c r="G18" s="89" t="s">
        <v>115</v>
      </c>
      <c r="H18" s="93">
        <v>4</v>
      </c>
    </row>
    <row r="19" spans="1:8" ht="15.75" customHeight="1">
      <c r="A19" s="89" t="s">
        <v>108</v>
      </c>
      <c r="B19" s="89" t="s">
        <v>114</v>
      </c>
      <c r="C19" s="89" t="s">
        <v>112</v>
      </c>
      <c r="D19" s="89" t="s">
        <v>83</v>
      </c>
      <c r="E19" s="93">
        <v>0.26950000000000002</v>
      </c>
      <c r="F19" s="45"/>
      <c r="G19" s="89" t="s">
        <v>116</v>
      </c>
      <c r="H19" s="93">
        <v>0.4</v>
      </c>
    </row>
    <row r="20" spans="1:8" ht="15.75" customHeight="1">
      <c r="A20" s="89" t="s">
        <v>117</v>
      </c>
      <c r="B20" s="89" t="s">
        <v>118</v>
      </c>
      <c r="C20" s="89" t="s">
        <v>110</v>
      </c>
      <c r="D20" s="89" t="s">
        <v>83</v>
      </c>
      <c r="E20" s="93">
        <v>0.28199999999999997</v>
      </c>
      <c r="F20" s="45"/>
      <c r="G20" s="89" t="s">
        <v>119</v>
      </c>
      <c r="H20" s="93">
        <v>1</v>
      </c>
    </row>
    <row r="21" spans="1:8" ht="15.75" customHeight="1">
      <c r="A21" s="89" t="s">
        <v>120</v>
      </c>
      <c r="B21" s="89" t="s">
        <v>121</v>
      </c>
      <c r="C21" s="89" t="s">
        <v>110</v>
      </c>
      <c r="D21" s="89" t="s">
        <v>83</v>
      </c>
      <c r="E21" s="93">
        <v>0.55700000000000005</v>
      </c>
      <c r="F21" s="45"/>
      <c r="G21" s="89" t="s">
        <v>122</v>
      </c>
      <c r="H21" s="120" t="s">
        <v>123</v>
      </c>
    </row>
    <row r="22" spans="1:8" ht="15.75" customHeight="1">
      <c r="A22" s="89" t="s">
        <v>124</v>
      </c>
      <c r="B22" s="89" t="s">
        <v>125</v>
      </c>
      <c r="C22" s="89" t="s">
        <v>126</v>
      </c>
      <c r="D22" s="89" t="s">
        <v>83</v>
      </c>
      <c r="E22" s="93">
        <v>0.3</v>
      </c>
      <c r="F22" s="45"/>
      <c r="G22" s="116" t="s">
        <v>127</v>
      </c>
      <c r="H22" s="93">
        <v>6</v>
      </c>
    </row>
    <row r="23" spans="1:8" ht="15.75" customHeight="1">
      <c r="A23" s="89" t="s">
        <v>124</v>
      </c>
      <c r="B23" s="89" t="s">
        <v>125</v>
      </c>
      <c r="C23" s="89" t="s">
        <v>126</v>
      </c>
      <c r="D23" s="89" t="s">
        <v>128</v>
      </c>
      <c r="E23" s="93">
        <v>0.25</v>
      </c>
      <c r="F23" s="45"/>
      <c r="G23" s="45"/>
      <c r="H23" s="45"/>
    </row>
    <row r="24" spans="1:8" ht="15.75" customHeight="1"/>
    <row r="25" spans="1:8" ht="15.75" customHeight="1">
      <c r="A25" s="209" t="s">
        <v>129</v>
      </c>
      <c r="B25" s="210"/>
      <c r="C25" s="210"/>
      <c r="D25" s="210"/>
      <c r="E25"/>
      <c r="G25" s="91" t="s">
        <v>130</v>
      </c>
      <c r="H25" s="92"/>
    </row>
    <row r="26" spans="1:8" ht="15.75" customHeight="1">
      <c r="A26" s="30" t="s">
        <v>42</v>
      </c>
      <c r="B26" s="124" t="s">
        <v>131</v>
      </c>
      <c r="C26" s="124" t="s">
        <v>132</v>
      </c>
      <c r="D26" s="124" t="s">
        <v>133</v>
      </c>
      <c r="E26"/>
      <c r="G26" s="30" t="s">
        <v>134</v>
      </c>
      <c r="H26" s="30" t="s">
        <v>48</v>
      </c>
    </row>
    <row r="27" spans="1:8" ht="15.75" customHeight="1">
      <c r="A27" s="89" t="s">
        <v>135</v>
      </c>
      <c r="B27" s="125">
        <v>5</v>
      </c>
      <c r="C27" s="125">
        <v>5</v>
      </c>
      <c r="D27" s="125">
        <v>14</v>
      </c>
      <c r="E27"/>
      <c r="G27" s="89" t="s">
        <v>136</v>
      </c>
      <c r="H27" s="93">
        <v>2</v>
      </c>
    </row>
    <row r="28" spans="1:8" ht="15.75" customHeight="1">
      <c r="A28" s="89" t="s">
        <v>137</v>
      </c>
      <c r="B28" s="125">
        <v>12</v>
      </c>
      <c r="C28" s="125">
        <v>16</v>
      </c>
      <c r="D28" s="125">
        <v>28</v>
      </c>
      <c r="E28"/>
      <c r="G28" s="89" t="s">
        <v>138</v>
      </c>
      <c r="H28" s="93">
        <v>1</v>
      </c>
    </row>
    <row r="29" spans="1:8" ht="15.75" customHeight="1">
      <c r="A29" s="89" t="s">
        <v>139</v>
      </c>
      <c r="B29" s="125">
        <v>17</v>
      </c>
      <c r="C29" s="125">
        <v>24</v>
      </c>
      <c r="D29" s="125">
        <v>39</v>
      </c>
      <c r="E29"/>
      <c r="G29" s="89" t="s">
        <v>140</v>
      </c>
      <c r="H29" s="93">
        <v>2</v>
      </c>
    </row>
    <row r="30" spans="1:8" ht="15.75" customHeight="1">
      <c r="A30" s="89" t="s">
        <v>141</v>
      </c>
      <c r="B30" s="125">
        <v>30</v>
      </c>
      <c r="C30" s="125">
        <v>40</v>
      </c>
      <c r="D30" s="125">
        <v>70</v>
      </c>
      <c r="E30"/>
      <c r="F30" s="94"/>
    </row>
    <row r="31" spans="1:8" ht="15.75" customHeight="1">
      <c r="F31" s="45"/>
    </row>
    <row r="32" spans="1:8" ht="15.75" customHeight="1">
      <c r="A32" s="45"/>
      <c r="B32" s="45"/>
      <c r="C32" s="45"/>
      <c r="D32" s="45"/>
      <c r="E32" s="45"/>
      <c r="F32" s="45"/>
      <c r="G32" s="45"/>
      <c r="H32" s="45"/>
    </row>
    <row r="33" spans="1:8" ht="15.75" customHeight="1">
      <c r="A33" s="45"/>
      <c r="B33" s="45"/>
      <c r="C33" s="45"/>
      <c r="D33" s="91" t="s">
        <v>142</v>
      </c>
      <c r="E33" s="95"/>
      <c r="F33" s="96"/>
      <c r="G33" s="96"/>
      <c r="H33" s="97"/>
    </row>
    <row r="34" spans="1:8" ht="15.75" customHeight="1">
      <c r="A34" s="45"/>
      <c r="B34" s="45"/>
      <c r="C34" s="45"/>
      <c r="D34" s="89" t="s">
        <v>143</v>
      </c>
      <c r="E34" s="103" t="s">
        <v>144</v>
      </c>
      <c r="F34" s="104"/>
      <c r="G34" s="105"/>
      <c r="H34" s="106"/>
    </row>
    <row r="35" spans="1:8" ht="15.75" customHeight="1">
      <c r="A35" s="45"/>
      <c r="B35" s="45"/>
      <c r="C35" s="45"/>
      <c r="D35" s="89" t="s">
        <v>145</v>
      </c>
      <c r="E35" s="104" t="s">
        <v>146</v>
      </c>
      <c r="F35" s="105"/>
      <c r="G35" s="105"/>
      <c r="H35" s="106"/>
    </row>
    <row r="36" spans="1:8" ht="15.75" customHeight="1">
      <c r="A36" s="45"/>
      <c r="B36" s="45"/>
      <c r="C36" s="45"/>
      <c r="D36" s="89" t="s">
        <v>62</v>
      </c>
      <c r="E36" s="103" t="s">
        <v>147</v>
      </c>
      <c r="F36" s="103"/>
      <c r="G36" s="103"/>
      <c r="H36" s="103"/>
    </row>
    <row r="37" spans="1:8" ht="15.75" customHeight="1">
      <c r="A37" s="45"/>
      <c r="B37" s="45"/>
      <c r="C37" s="45"/>
      <c r="D37" s="89" t="s">
        <v>148</v>
      </c>
      <c r="E37" s="217" t="s">
        <v>149</v>
      </c>
      <c r="F37" s="218"/>
      <c r="G37" s="218"/>
      <c r="H37" s="219"/>
    </row>
    <row r="38" spans="1:8" ht="15.75" customHeight="1">
      <c r="A38" s="45"/>
      <c r="B38" s="45"/>
      <c r="C38" s="45"/>
      <c r="D38" s="45"/>
      <c r="E38" s="45"/>
      <c r="H38" s="45"/>
    </row>
    <row r="39" spans="1:8" ht="15.75" customHeight="1">
      <c r="A39" s="209" t="s">
        <v>150</v>
      </c>
      <c r="B39" s="210"/>
      <c r="C39" s="210"/>
      <c r="D39" s="210"/>
      <c r="E39" s="210"/>
      <c r="G39" s="209" t="s">
        <v>151</v>
      </c>
      <c r="H39" s="211"/>
    </row>
    <row r="40" spans="1:8" ht="15.75" customHeight="1">
      <c r="A40" s="30" t="s">
        <v>152</v>
      </c>
      <c r="B40" s="30" t="s">
        <v>153</v>
      </c>
      <c r="C40" s="30" t="s">
        <v>154</v>
      </c>
      <c r="D40" s="98" t="s">
        <v>83</v>
      </c>
      <c r="E40" s="98" t="s">
        <v>155</v>
      </c>
      <c r="G40" s="30" t="s">
        <v>91</v>
      </c>
      <c r="H40" s="30" t="s">
        <v>48</v>
      </c>
    </row>
    <row r="41" spans="1:8" ht="15.75" customHeight="1">
      <c r="A41" s="89" t="s">
        <v>156</v>
      </c>
      <c r="B41" s="93">
        <v>0.04</v>
      </c>
      <c r="C41" s="93">
        <v>0.05</v>
      </c>
      <c r="D41" s="107" t="s">
        <v>157</v>
      </c>
      <c r="E41" s="109" t="s">
        <v>158</v>
      </c>
      <c r="G41" s="89" t="s">
        <v>159</v>
      </c>
      <c r="H41" s="93">
        <v>2</v>
      </c>
    </row>
    <row r="42" spans="1:8" ht="15.75" customHeight="1">
      <c r="A42" s="89" t="s">
        <v>160</v>
      </c>
      <c r="B42" s="93">
        <v>0.08</v>
      </c>
      <c r="C42" s="93">
        <v>0.1</v>
      </c>
      <c r="D42" s="109" t="s">
        <v>158</v>
      </c>
      <c r="E42" s="107" t="s">
        <v>161</v>
      </c>
      <c r="G42" s="100" t="s">
        <v>162</v>
      </c>
      <c r="H42" s="99">
        <v>1</v>
      </c>
    </row>
    <row r="43" spans="1:8" ht="15.75" customHeight="1">
      <c r="A43" s="89" t="s">
        <v>163</v>
      </c>
      <c r="B43" s="93">
        <v>0.12</v>
      </c>
      <c r="C43" s="93">
        <v>0.15</v>
      </c>
      <c r="D43" s="128" t="s">
        <v>164</v>
      </c>
      <c r="E43" s="109" t="s">
        <v>158</v>
      </c>
      <c r="G43" s="89" t="s">
        <v>165</v>
      </c>
      <c r="H43" s="93">
        <v>0.1</v>
      </c>
    </row>
    <row r="44" spans="1:8" ht="15.75" customHeight="1">
      <c r="A44" s="89" t="s">
        <v>166</v>
      </c>
      <c r="B44" s="93">
        <v>0.16</v>
      </c>
      <c r="C44" s="93">
        <v>0.2</v>
      </c>
      <c r="D44" s="109" t="s">
        <v>158</v>
      </c>
      <c r="E44" s="109" t="s">
        <v>158</v>
      </c>
      <c r="G44" s="89" t="s">
        <v>167</v>
      </c>
      <c r="H44" s="93">
        <v>0.1</v>
      </c>
    </row>
    <row r="45" spans="1:8" ht="15.75" customHeight="1">
      <c r="A45" s="89" t="s">
        <v>168</v>
      </c>
      <c r="B45" s="93">
        <v>0.2</v>
      </c>
      <c r="C45" s="93">
        <v>0.25</v>
      </c>
      <c r="D45" s="109" t="s">
        <v>158</v>
      </c>
      <c r="E45" s="109" t="s">
        <v>158</v>
      </c>
      <c r="G45" s="89" t="s">
        <v>169</v>
      </c>
      <c r="H45" s="93">
        <v>0.15</v>
      </c>
    </row>
    <row r="46" spans="1:8" ht="15.75" customHeight="1">
      <c r="A46" s="89" t="s">
        <v>170</v>
      </c>
      <c r="B46" s="93">
        <v>0.24</v>
      </c>
      <c r="C46" s="93">
        <v>0.3</v>
      </c>
      <c r="D46" s="109" t="s">
        <v>158</v>
      </c>
      <c r="E46" s="93">
        <v>0.71</v>
      </c>
      <c r="F46" s="45"/>
      <c r="G46" s="89" t="s">
        <v>171</v>
      </c>
      <c r="H46" s="93">
        <v>1</v>
      </c>
    </row>
    <row r="47" spans="1:8" ht="15.75" customHeight="1">
      <c r="A47" s="89" t="s">
        <v>172</v>
      </c>
      <c r="B47" s="109" t="s">
        <v>158</v>
      </c>
      <c r="C47" s="93">
        <v>0.35</v>
      </c>
      <c r="D47" s="109" t="s">
        <v>158</v>
      </c>
      <c r="E47" s="109" t="s">
        <v>158</v>
      </c>
      <c r="F47" s="45"/>
      <c r="G47" s="89" t="s">
        <v>173</v>
      </c>
      <c r="H47" s="93">
        <v>2</v>
      </c>
    </row>
    <row r="48" spans="1:8" ht="15.75" customHeight="1">
      <c r="A48" s="89" t="s">
        <v>174</v>
      </c>
      <c r="B48" s="93">
        <v>8</v>
      </c>
      <c r="C48" s="109" t="s">
        <v>158</v>
      </c>
      <c r="D48" s="109">
        <v>15</v>
      </c>
      <c r="E48" s="109" t="s">
        <v>158</v>
      </c>
      <c r="F48" s="45"/>
      <c r="G48" s="89" t="s">
        <v>175</v>
      </c>
      <c r="H48" s="99">
        <v>1.5</v>
      </c>
    </row>
    <row r="49" spans="1:8" ht="15.75" customHeight="1">
      <c r="A49" s="89" t="s">
        <v>176</v>
      </c>
      <c r="B49" s="93">
        <v>40</v>
      </c>
      <c r="C49" s="109" t="s">
        <v>158</v>
      </c>
      <c r="D49" s="109">
        <v>75</v>
      </c>
      <c r="E49" s="109" t="s">
        <v>158</v>
      </c>
      <c r="F49" s="101"/>
      <c r="G49" s="102"/>
      <c r="H49" s="102"/>
    </row>
    <row r="50" spans="1:8" ht="15.75" customHeight="1">
      <c r="A50" s="89" t="s">
        <v>177</v>
      </c>
      <c r="B50" s="93">
        <v>1600</v>
      </c>
      <c r="C50" s="109" t="s">
        <v>158</v>
      </c>
      <c r="D50" s="109" t="s">
        <v>158</v>
      </c>
      <c r="E50" s="109" t="s">
        <v>158</v>
      </c>
      <c r="G50" s="102"/>
      <c r="H50" s="102"/>
    </row>
    <row r="51" spans="1:8" ht="15.75" customHeight="1">
      <c r="A51" s="89" t="s">
        <v>178</v>
      </c>
      <c r="B51" s="93">
        <v>16</v>
      </c>
      <c r="C51" s="109" t="s">
        <v>158</v>
      </c>
      <c r="D51" s="109" t="s">
        <v>158</v>
      </c>
      <c r="E51" s="109" t="s">
        <v>158</v>
      </c>
      <c r="G51" s="102"/>
      <c r="H51" s="102"/>
    </row>
    <row r="52" spans="1:8" ht="15.75" customHeight="1">
      <c r="A52" s="89" t="s">
        <v>179</v>
      </c>
      <c r="B52" s="93">
        <v>80</v>
      </c>
      <c r="C52" s="109" t="s">
        <v>158</v>
      </c>
      <c r="D52" s="109" t="s">
        <v>158</v>
      </c>
      <c r="E52" s="109" t="s">
        <v>158</v>
      </c>
      <c r="G52" s="102"/>
      <c r="H52" s="102"/>
    </row>
    <row r="53" spans="1:8" ht="15.75" customHeight="1"/>
    <row r="54" spans="1:8" ht="15.75" customHeight="1">
      <c r="A54" s="203" t="s">
        <v>78</v>
      </c>
      <c r="B54" s="203"/>
      <c r="C54" s="203"/>
      <c r="D54" s="203"/>
      <c r="E54" s="203"/>
      <c r="F54" s="203"/>
      <c r="G54" s="203"/>
      <c r="H54" s="204"/>
    </row>
  </sheetData>
  <sheetProtection algorithmName="SHA-512" hashValue="jTbLA1yxJt8tiF7gdtPe0tWhk/6ctBPtkGB4/48GcawvXFFFH2HgdifteTAMZXlv7nqydJVpMAplHHvoCgEdIA==" saltValue="rJus+AZPkdJpcKNsMjs3tw==" spinCount="100000" sheet="1" selectLockedCells="1"/>
  <mergeCells count="10">
    <mergeCell ref="A54:H54"/>
    <mergeCell ref="A25:D25"/>
    <mergeCell ref="G39:H39"/>
    <mergeCell ref="A39:E39"/>
    <mergeCell ref="A1:H1"/>
    <mergeCell ref="E7:F7"/>
    <mergeCell ref="G7:H7"/>
    <mergeCell ref="G14:H14"/>
    <mergeCell ref="E37:H37"/>
    <mergeCell ref="A10:C10"/>
  </mergeCells>
  <phoneticPr fontId="42" type="noConversion"/>
  <pageMargins left="0.45" right="0" top="0" bottom="0" header="0" footer="0"/>
  <pageSetup paperSize="9" orientation="portrait" horizontalDpi="0" verticalDpi="0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L41"/>
  <sheetViews>
    <sheetView zoomScale="200" zoomScaleNormal="200" zoomScalePageLayoutView="200" workbookViewId="0"/>
  </sheetViews>
  <sheetFormatPr defaultColWidth="11" defaultRowHeight="15.95"/>
  <cols>
    <col min="3" max="3" width="10.875" customWidth="1"/>
    <col min="4" max="4" width="2.125" bestFit="1" customWidth="1"/>
    <col min="10" max="10" width="2.125" bestFit="1" customWidth="1"/>
  </cols>
  <sheetData>
    <row r="1" spans="1:12">
      <c r="A1" s="4" t="s">
        <v>180</v>
      </c>
      <c r="B1" s="4"/>
      <c r="C1" s="4"/>
      <c r="D1" t="s">
        <v>181</v>
      </c>
      <c r="E1" s="4" t="s">
        <v>180</v>
      </c>
      <c r="F1" s="4"/>
      <c r="G1" s="4"/>
      <c r="J1" t="s">
        <v>181</v>
      </c>
    </row>
    <row r="2" spans="1:12">
      <c r="A2" s="16" t="s">
        <v>34</v>
      </c>
      <c r="B2" s="4"/>
      <c r="C2" s="4"/>
      <c r="E2" s="16" t="s">
        <v>34</v>
      </c>
      <c r="F2" s="4"/>
      <c r="G2" s="4"/>
    </row>
    <row r="3" spans="1:12">
      <c r="A3" s="19" t="s">
        <v>182</v>
      </c>
      <c r="B3" s="4"/>
      <c r="C3" s="4"/>
      <c r="E3" s="4" t="s">
        <v>183</v>
      </c>
      <c r="F3" s="4"/>
      <c r="G3" s="4"/>
    </row>
    <row r="4" spans="1:12">
      <c r="A4" s="19" t="s">
        <v>184</v>
      </c>
      <c r="B4" s="4"/>
      <c r="C4" s="4"/>
      <c r="E4" s="4" t="s">
        <v>185</v>
      </c>
      <c r="F4" s="4"/>
      <c r="G4" s="4"/>
    </row>
    <row r="5" spans="1:12">
      <c r="A5" s="19" t="s">
        <v>186</v>
      </c>
      <c r="B5" s="4"/>
      <c r="C5" s="4"/>
      <c r="E5" s="4" t="s">
        <v>158</v>
      </c>
      <c r="F5" s="4"/>
      <c r="G5" s="4"/>
    </row>
    <row r="6" spans="1:12">
      <c r="A6" s="19" t="s">
        <v>187</v>
      </c>
      <c r="B6" s="4"/>
      <c r="C6" s="4"/>
      <c r="E6" s="4" t="s">
        <v>188</v>
      </c>
      <c r="F6" s="4"/>
      <c r="G6" s="4"/>
    </row>
    <row r="7" spans="1:12">
      <c r="A7" s="19" t="s">
        <v>189</v>
      </c>
      <c r="B7" s="4"/>
      <c r="C7" s="4"/>
      <c r="E7" s="4" t="s">
        <v>190</v>
      </c>
      <c r="F7" s="4"/>
      <c r="G7" s="4"/>
    </row>
    <row r="8" spans="1:12">
      <c r="A8" s="19" t="s">
        <v>191</v>
      </c>
      <c r="B8" s="4"/>
      <c r="C8" s="4"/>
      <c r="H8" s="4" t="s">
        <v>180</v>
      </c>
      <c r="I8" s="4"/>
      <c r="K8" s="4" t="s">
        <v>180</v>
      </c>
      <c r="L8" s="4"/>
    </row>
    <row r="9" spans="1:12">
      <c r="A9" s="19" t="s">
        <v>192</v>
      </c>
      <c r="B9" s="4"/>
      <c r="C9" s="4"/>
      <c r="H9" s="16" t="s">
        <v>34</v>
      </c>
      <c r="I9" s="4"/>
      <c r="K9" s="16" t="s">
        <v>34</v>
      </c>
      <c r="L9" s="4"/>
    </row>
    <row r="10" spans="1:12">
      <c r="A10" s="19" t="s">
        <v>193</v>
      </c>
      <c r="B10" s="4"/>
      <c r="C10" s="4"/>
      <c r="H10" s="4" t="s">
        <v>194</v>
      </c>
      <c r="I10" s="4"/>
      <c r="K10" s="4" t="s">
        <v>195</v>
      </c>
      <c r="L10" s="4"/>
    </row>
    <row r="11" spans="1:12">
      <c r="A11" s="19" t="s">
        <v>124</v>
      </c>
      <c r="B11" s="4"/>
      <c r="C11" s="4"/>
      <c r="H11" s="4" t="s">
        <v>196</v>
      </c>
      <c r="I11" s="4"/>
      <c r="K11" s="4" t="s">
        <v>197</v>
      </c>
      <c r="L11" s="4"/>
    </row>
    <row r="12" spans="1:12">
      <c r="A12" s="19" t="s">
        <v>198</v>
      </c>
      <c r="B12" s="4"/>
      <c r="C12" s="4"/>
      <c r="H12" s="4" t="s">
        <v>199</v>
      </c>
      <c r="I12" s="4"/>
    </row>
    <row r="13" spans="1:12">
      <c r="A13" s="19" t="s">
        <v>200</v>
      </c>
      <c r="B13" s="4"/>
      <c r="C13" s="4"/>
      <c r="E13" s="4" t="s">
        <v>180</v>
      </c>
      <c r="F13" s="4"/>
    </row>
    <row r="14" spans="1:12">
      <c r="A14" s="19" t="s">
        <v>201</v>
      </c>
      <c r="B14" s="4"/>
      <c r="C14" s="4"/>
      <c r="E14" s="16" t="s">
        <v>34</v>
      </c>
      <c r="F14" s="4"/>
    </row>
    <row r="15" spans="1:12">
      <c r="A15" s="19" t="s">
        <v>202</v>
      </c>
      <c r="B15" s="4"/>
      <c r="C15" s="4"/>
      <c r="E15" s="4" t="s">
        <v>203</v>
      </c>
      <c r="F15" s="4"/>
      <c r="H15" s="4" t="s">
        <v>180</v>
      </c>
      <c r="I15" s="4"/>
    </row>
    <row r="16" spans="1:12">
      <c r="A16" s="19" t="s">
        <v>204</v>
      </c>
      <c r="B16" s="4"/>
      <c r="C16" s="4"/>
      <c r="E16" s="4" t="s">
        <v>205</v>
      </c>
      <c r="F16" s="4"/>
      <c r="H16" s="16" t="s">
        <v>34</v>
      </c>
      <c r="I16" s="4"/>
    </row>
    <row r="17" spans="1:9">
      <c r="A17" s="19" t="s">
        <v>206</v>
      </c>
      <c r="B17" s="4"/>
      <c r="C17" s="4"/>
      <c r="E17" s="4" t="s">
        <v>207</v>
      </c>
      <c r="F17" s="4"/>
      <c r="H17" s="4" t="s">
        <v>208</v>
      </c>
      <c r="I17" s="4"/>
    </row>
    <row r="18" spans="1:9">
      <c r="A18" s="19" t="s">
        <v>209</v>
      </c>
      <c r="B18" s="4"/>
      <c r="C18" s="4"/>
      <c r="E18" s="4" t="s">
        <v>210</v>
      </c>
      <c r="F18" s="4"/>
      <c r="H18" s="4" t="s">
        <v>83</v>
      </c>
      <c r="I18" s="4"/>
    </row>
    <row r="19" spans="1:9">
      <c r="A19" s="19" t="s">
        <v>211</v>
      </c>
      <c r="B19" s="4"/>
      <c r="C19" s="4"/>
      <c r="E19" s="4" t="s">
        <v>212</v>
      </c>
      <c r="F19" s="4"/>
      <c r="H19" s="4" t="s">
        <v>213</v>
      </c>
      <c r="I19" s="4"/>
    </row>
    <row r="20" spans="1:9">
      <c r="A20" s="19" t="s">
        <v>214</v>
      </c>
      <c r="B20" s="4"/>
      <c r="C20" s="4"/>
    </row>
    <row r="21" spans="1:9">
      <c r="A21" s="19" t="s">
        <v>215</v>
      </c>
      <c r="B21" s="4"/>
      <c r="C21" s="4"/>
      <c r="E21" s="4" t="s">
        <v>143</v>
      </c>
      <c r="F21" s="4"/>
    </row>
    <row r="22" spans="1:9">
      <c r="A22" s="19" t="s">
        <v>216</v>
      </c>
      <c r="B22" s="4"/>
      <c r="C22" s="4"/>
      <c r="E22" s="4" t="s">
        <v>180</v>
      </c>
      <c r="F22" s="4"/>
    </row>
    <row r="23" spans="1:9">
      <c r="A23" s="19" t="s">
        <v>217</v>
      </c>
      <c r="B23" s="4"/>
      <c r="C23" s="4"/>
      <c r="E23" s="16" t="s">
        <v>34</v>
      </c>
      <c r="F23" s="4"/>
    </row>
    <row r="24" spans="1:9">
      <c r="A24" s="19" t="s">
        <v>218</v>
      </c>
      <c r="B24" s="4"/>
      <c r="C24" s="4"/>
      <c r="E24" s="4" t="s">
        <v>219</v>
      </c>
      <c r="F24" s="4"/>
    </row>
    <row r="25" spans="1:9">
      <c r="A25" s="19" t="s">
        <v>220</v>
      </c>
      <c r="B25" s="4"/>
      <c r="C25" s="4"/>
      <c r="E25" s="4" t="s">
        <v>221</v>
      </c>
      <c r="F25" s="4"/>
    </row>
    <row r="26" spans="1:9">
      <c r="A26" s="19" t="s">
        <v>222</v>
      </c>
      <c r="B26" s="4"/>
      <c r="C26" s="4"/>
    </row>
    <row r="27" spans="1:9">
      <c r="A27" s="19" t="s">
        <v>223</v>
      </c>
      <c r="B27" s="4"/>
      <c r="C27" s="4"/>
      <c r="E27" s="4" t="s">
        <v>224</v>
      </c>
      <c r="F27" s="4"/>
    </row>
    <row r="28" spans="1:9">
      <c r="A28" s="19" t="s">
        <v>225</v>
      </c>
      <c r="B28" s="4"/>
      <c r="C28" s="4"/>
      <c r="E28" s="16" t="s">
        <v>180</v>
      </c>
      <c r="F28" s="4"/>
    </row>
    <row r="29" spans="1:9">
      <c r="A29" s="19" t="s">
        <v>226</v>
      </c>
      <c r="B29" s="4"/>
      <c r="C29" s="4"/>
      <c r="E29" s="16" t="s">
        <v>34</v>
      </c>
      <c r="F29" s="4"/>
    </row>
    <row r="30" spans="1:9">
      <c r="A30" s="19" t="s">
        <v>227</v>
      </c>
      <c r="B30" s="4"/>
      <c r="C30" s="4"/>
      <c r="E30" s="4" t="s">
        <v>219</v>
      </c>
      <c r="F30" s="4"/>
    </row>
    <row r="31" spans="1:9">
      <c r="A31" s="19" t="s">
        <v>228</v>
      </c>
      <c r="B31" s="4"/>
      <c r="C31" s="4"/>
      <c r="E31" s="4" t="s">
        <v>221</v>
      </c>
      <c r="F31" s="4"/>
    </row>
    <row r="32" spans="1:9">
      <c r="A32" s="19" t="s">
        <v>229</v>
      </c>
      <c r="B32" s="4"/>
      <c r="C32" s="4"/>
    </row>
    <row r="33" spans="1:6">
      <c r="A33" s="19" t="s">
        <v>230</v>
      </c>
      <c r="B33" s="4"/>
      <c r="C33" s="4"/>
    </row>
    <row r="34" spans="1:6">
      <c r="A34" s="19" t="s">
        <v>158</v>
      </c>
      <c r="B34" s="4"/>
      <c r="C34" s="4"/>
      <c r="E34" s="16" t="s">
        <v>34</v>
      </c>
      <c r="F34" s="4"/>
    </row>
    <row r="35" spans="1:6">
      <c r="A35" s="19" t="s">
        <v>231</v>
      </c>
      <c r="B35" s="4"/>
      <c r="C35" s="4"/>
      <c r="E35" s="4" t="s">
        <v>232</v>
      </c>
      <c r="F35" s="4"/>
    </row>
    <row r="36" spans="1:6">
      <c r="A36" s="4"/>
      <c r="B36" s="4"/>
      <c r="C36" s="4"/>
      <c r="E36" s="4" t="s">
        <v>233</v>
      </c>
      <c r="F36" s="4"/>
    </row>
    <row r="37" spans="1:6">
      <c r="A37" s="4"/>
      <c r="B37" s="4"/>
      <c r="C37" s="4"/>
      <c r="E37" s="4" t="s">
        <v>234</v>
      </c>
      <c r="F37" s="4"/>
    </row>
    <row r="38" spans="1:6">
      <c r="A38" s="4"/>
      <c r="B38" s="4"/>
      <c r="C38" s="4"/>
      <c r="E38" s="4" t="s">
        <v>235</v>
      </c>
      <c r="F38" s="4"/>
    </row>
    <row r="39" spans="1:6">
      <c r="A39" s="4"/>
      <c r="B39" s="4"/>
      <c r="C39" s="4"/>
      <c r="E39" s="4" t="s">
        <v>236</v>
      </c>
      <c r="F39" s="4"/>
    </row>
    <row r="40" spans="1:6">
      <c r="A40" s="4"/>
      <c r="B40" s="4"/>
      <c r="C40" s="4"/>
      <c r="E40" s="4" t="s">
        <v>237</v>
      </c>
      <c r="F40" s="4"/>
    </row>
    <row r="41" spans="1:6">
      <c r="A41" s="4"/>
      <c r="B41" s="4"/>
      <c r="C41" s="4"/>
    </row>
  </sheetData>
  <sheetProtection sheet="1" selectLockedCells="1"/>
  <pageMargins left="0.7" right="0.7" top="0.75" bottom="0.75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T32"/>
  <sheetViews>
    <sheetView zoomScale="200" zoomScaleNormal="200" zoomScalePageLayoutView="200" workbookViewId="0"/>
  </sheetViews>
  <sheetFormatPr defaultColWidth="10.875" defaultRowHeight="12"/>
  <cols>
    <col min="1" max="1" width="23.875" style="22" bestFit="1" customWidth="1"/>
    <col min="2" max="4" width="10.875" style="22"/>
    <col min="5" max="5" width="15.125" style="23" bestFit="1" customWidth="1"/>
    <col min="6" max="6" width="10.875" style="23"/>
    <col min="7" max="7" width="10" style="22" customWidth="1"/>
    <col min="8" max="8" width="13.625" style="22" customWidth="1"/>
    <col min="9" max="10" width="10" style="22" customWidth="1"/>
    <col min="11" max="11" width="15.125" style="22" bestFit="1" customWidth="1"/>
    <col min="12" max="13" width="10.875" style="22"/>
    <col min="14" max="14" width="20.125" style="22" customWidth="1"/>
    <col min="15" max="15" width="10.875" style="22"/>
    <col min="16" max="16" width="21.5" style="22" customWidth="1"/>
    <col min="17" max="16384" width="10.875" style="22"/>
  </cols>
  <sheetData>
    <row r="1" spans="1:20">
      <c r="A1" s="20" t="s">
        <v>238</v>
      </c>
      <c r="B1" s="21"/>
      <c r="C1" s="21"/>
      <c r="E1" s="23" t="s">
        <v>239</v>
      </c>
      <c r="H1" s="24" t="s">
        <v>240</v>
      </c>
      <c r="I1" s="24"/>
      <c r="K1" s="21" t="s">
        <v>241</v>
      </c>
      <c r="L1" s="21"/>
      <c r="N1" s="22" t="s">
        <v>242</v>
      </c>
      <c r="O1" s="22" t="s">
        <v>243</v>
      </c>
      <c r="R1" s="35"/>
      <c r="S1" s="22" t="s">
        <v>244</v>
      </c>
    </row>
    <row r="2" spans="1:20">
      <c r="A2" s="21" t="s">
        <v>180</v>
      </c>
      <c r="B2" s="21"/>
      <c r="C2" s="21"/>
      <c r="K2" s="21" t="s">
        <v>180</v>
      </c>
      <c r="L2" s="21"/>
      <c r="N2" s="22" t="str">
        <f>CONCATENATE('BON DE COMMANDE REPRO'!D19,'4.0'!O2,'BON DE COMMANDE REPRO'!F19)</f>
        <v>▼ ▼</v>
      </c>
      <c r="O2" s="22" t="s">
        <v>245</v>
      </c>
      <c r="P2" s="22" t="s">
        <v>246</v>
      </c>
      <c r="Q2" s="22" t="s">
        <v>245</v>
      </c>
    </row>
    <row r="3" spans="1:20">
      <c r="A3" s="21" t="s">
        <v>34</v>
      </c>
      <c r="B3" s="21"/>
      <c r="C3" s="21"/>
      <c r="E3" s="24" t="s">
        <v>247</v>
      </c>
      <c r="F3" s="23">
        <v>6.2500000000000003E-3</v>
      </c>
      <c r="K3" s="25" t="s">
        <v>34</v>
      </c>
      <c r="L3" s="21"/>
      <c r="N3" s="22" t="str">
        <f>CONCATENATE('BON DE COMMANDE REPRO'!D20,'4.0'!O3,'BON DE COMMANDE REPRO'!F20)</f>
        <v>▼ ▼</v>
      </c>
      <c r="O3" s="22" t="s">
        <v>245</v>
      </c>
      <c r="P3" s="22" t="s">
        <v>248</v>
      </c>
    </row>
    <row r="4" spans="1:20">
      <c r="A4" s="21" t="s">
        <v>249</v>
      </c>
      <c r="B4" s="21"/>
      <c r="C4" s="21"/>
      <c r="E4" s="24" t="s">
        <v>250</v>
      </c>
      <c r="F4" s="23">
        <v>2.5000000000000001E-2</v>
      </c>
      <c r="K4" s="21" t="s">
        <v>110</v>
      </c>
      <c r="L4" s="21"/>
      <c r="N4" s="22" t="str">
        <f>CONCATENATE('BON DE COMMANDE REPRO'!D21,'4.0'!O4,'BON DE COMMANDE REPRO'!F21)</f>
        <v>▼ ▼</v>
      </c>
      <c r="O4" s="22" t="s">
        <v>245</v>
      </c>
    </row>
    <row r="5" spans="1:20">
      <c r="A5" s="21" t="s">
        <v>251</v>
      </c>
      <c r="B5" s="21"/>
      <c r="C5" s="21"/>
      <c r="E5" s="24" t="s">
        <v>252</v>
      </c>
      <c r="F5" s="23">
        <v>1.2500000000000001E-2</v>
      </c>
      <c r="K5" s="21" t="s">
        <v>253</v>
      </c>
      <c r="L5" s="21"/>
      <c r="N5" s="22" t="str">
        <f>CONCATENATE('BON DE COMMANDE REPRO'!D22,'4.0'!O5,'BON DE COMMANDE REPRO'!F22)</f>
        <v>▼ ▼</v>
      </c>
      <c r="O5" s="22" t="s">
        <v>245</v>
      </c>
    </row>
    <row r="6" spans="1:20">
      <c r="A6" s="21" t="s">
        <v>158</v>
      </c>
      <c r="B6" s="21"/>
      <c r="C6" s="21"/>
      <c r="E6" s="24" t="s">
        <v>254</v>
      </c>
      <c r="F6" s="23">
        <v>0.05</v>
      </c>
      <c r="N6" s="22" t="str">
        <f>CONCATENATE('BON DE COMMANDE REPRO'!D23,'4.0'!O6,'BON DE COMMANDE REPRO'!F23)</f>
        <v>▼ ▼</v>
      </c>
      <c r="O6" s="22" t="s">
        <v>245</v>
      </c>
    </row>
    <row r="7" spans="1:20">
      <c r="A7" s="21" t="s">
        <v>255</v>
      </c>
      <c r="B7" s="21"/>
      <c r="C7" s="21"/>
      <c r="E7" s="24" t="s">
        <v>256</v>
      </c>
      <c r="F7" s="23">
        <v>2.5000000000000001E-2</v>
      </c>
      <c r="N7" s="22" t="str">
        <f>CONCATENATE('BON DE COMMANDE REPRO'!D24,'4.0'!O7,'BON DE COMMANDE REPRO'!F24)</f>
        <v>▼ ▼</v>
      </c>
      <c r="O7" s="22" t="s">
        <v>245</v>
      </c>
    </row>
    <row r="8" spans="1:20">
      <c r="A8" s="21" t="s">
        <v>257</v>
      </c>
      <c r="B8" s="21"/>
      <c r="C8" s="21"/>
      <c r="E8" s="24" t="s">
        <v>258</v>
      </c>
      <c r="F8" s="23">
        <v>0.1</v>
      </c>
    </row>
    <row r="9" spans="1:20">
      <c r="A9" s="21" t="s">
        <v>158</v>
      </c>
      <c r="B9" s="21"/>
      <c r="C9" s="21"/>
      <c r="E9" s="24" t="s">
        <v>259</v>
      </c>
      <c r="F9" s="23">
        <v>0.05</v>
      </c>
    </row>
    <row r="10" spans="1:20">
      <c r="A10" s="21" t="s">
        <v>260</v>
      </c>
      <c r="B10" s="21"/>
      <c r="C10" s="21"/>
      <c r="E10" s="24" t="s">
        <v>261</v>
      </c>
      <c r="F10" s="23">
        <v>0.2</v>
      </c>
    </row>
    <row r="11" spans="1:20">
      <c r="A11" s="21" t="s">
        <v>262</v>
      </c>
      <c r="B11" s="21"/>
      <c r="C11" s="21"/>
      <c r="E11" s="24" t="s">
        <v>249</v>
      </c>
      <c r="F11" s="23">
        <v>0.1</v>
      </c>
      <c r="H11" s="24" t="s">
        <v>249</v>
      </c>
      <c r="I11" s="24">
        <v>9.0000000000000011E-2</v>
      </c>
      <c r="K11" s="35"/>
      <c r="L11" s="35"/>
      <c r="S11" s="35" t="s">
        <v>249</v>
      </c>
      <c r="T11" s="36">
        <v>8000</v>
      </c>
    </row>
    <row r="12" spans="1:20">
      <c r="A12" s="21" t="s">
        <v>158</v>
      </c>
      <c r="B12" s="21"/>
      <c r="C12" s="21"/>
      <c r="E12" s="24" t="s">
        <v>251</v>
      </c>
      <c r="F12" s="23">
        <v>0.4</v>
      </c>
      <c r="H12" s="24" t="s">
        <v>251</v>
      </c>
      <c r="I12" s="24">
        <v>0.36000000000000004</v>
      </c>
      <c r="K12" s="35"/>
      <c r="L12" s="35"/>
      <c r="S12" s="35" t="s">
        <v>251</v>
      </c>
      <c r="T12" s="36">
        <v>1000</v>
      </c>
    </row>
    <row r="13" spans="1:20">
      <c r="A13" s="21" t="s">
        <v>259</v>
      </c>
      <c r="B13" s="21"/>
      <c r="C13" s="21"/>
      <c r="E13" s="24" t="s">
        <v>255</v>
      </c>
      <c r="F13" s="23">
        <v>0.2</v>
      </c>
      <c r="H13" s="24" t="s">
        <v>255</v>
      </c>
      <c r="I13" s="24">
        <v>0.18000000000000002</v>
      </c>
      <c r="K13" s="35"/>
      <c r="L13" s="35"/>
      <c r="S13" s="35" t="s">
        <v>255</v>
      </c>
      <c r="T13" s="36">
        <v>4000</v>
      </c>
    </row>
    <row r="14" spans="1:20">
      <c r="A14" s="21" t="s">
        <v>261</v>
      </c>
      <c r="B14" s="21"/>
      <c r="C14" s="21"/>
      <c r="E14" s="24" t="s">
        <v>257</v>
      </c>
      <c r="F14" s="23">
        <v>0.8</v>
      </c>
      <c r="H14" s="24" t="s">
        <v>257</v>
      </c>
      <c r="I14" s="24">
        <v>0.72000000000000008</v>
      </c>
      <c r="K14" s="35"/>
      <c r="L14" s="35"/>
      <c r="S14" s="35" t="s">
        <v>257</v>
      </c>
      <c r="T14" s="36">
        <v>500</v>
      </c>
    </row>
    <row r="15" spans="1:20">
      <c r="A15" s="21" t="s">
        <v>158</v>
      </c>
      <c r="B15" s="21"/>
      <c r="C15" s="21"/>
      <c r="E15" s="23" t="s">
        <v>260</v>
      </c>
      <c r="F15" s="26">
        <v>0.8</v>
      </c>
      <c r="I15" s="35"/>
    </row>
    <row r="16" spans="1:20" ht="12.95" thickBot="1">
      <c r="A16" s="21" t="s">
        <v>256</v>
      </c>
      <c r="B16" s="21"/>
      <c r="C16" s="21"/>
      <c r="E16" s="23" t="s">
        <v>262</v>
      </c>
      <c r="F16" s="23">
        <v>0.2</v>
      </c>
      <c r="I16" s="35"/>
    </row>
    <row r="17" spans="1:6">
      <c r="A17" s="21" t="s">
        <v>258</v>
      </c>
      <c r="B17" s="21"/>
      <c r="C17" s="21"/>
      <c r="E17" s="37" t="s">
        <v>260</v>
      </c>
      <c r="F17" s="38">
        <v>0.5</v>
      </c>
    </row>
    <row r="18" spans="1:6" ht="12.95" thickBot="1">
      <c r="A18" s="21" t="s">
        <v>158</v>
      </c>
      <c r="B18" s="21"/>
      <c r="C18" s="21"/>
      <c r="E18" s="39" t="s">
        <v>262</v>
      </c>
      <c r="F18" s="40">
        <v>0.15</v>
      </c>
    </row>
    <row r="19" spans="1:6">
      <c r="A19" s="21" t="s">
        <v>252</v>
      </c>
      <c r="B19" s="46"/>
      <c r="C19" s="21"/>
      <c r="E19" s="24" t="s">
        <v>158</v>
      </c>
      <c r="F19" s="26" t="s">
        <v>158</v>
      </c>
    </row>
    <row r="20" spans="1:6">
      <c r="A20" s="21" t="s">
        <v>254</v>
      </c>
      <c r="B20" s="46"/>
      <c r="C20" s="21"/>
      <c r="E20" s="24" t="s">
        <v>34</v>
      </c>
      <c r="F20" s="26"/>
    </row>
    <row r="21" spans="1:6">
      <c r="A21" s="21" t="s">
        <v>158</v>
      </c>
      <c r="B21" s="46"/>
      <c r="C21" s="21"/>
    </row>
    <row r="22" spans="1:6">
      <c r="A22" s="21" t="s">
        <v>247</v>
      </c>
      <c r="B22" s="46"/>
      <c r="C22" s="21"/>
    </row>
    <row r="23" spans="1:6">
      <c r="A23" s="21" t="s">
        <v>250</v>
      </c>
      <c r="B23" s="46"/>
      <c r="C23" s="21"/>
    </row>
    <row r="24" spans="1:6" ht="15.95">
      <c r="A24"/>
    </row>
    <row r="25" spans="1:6" ht="15.95">
      <c r="A25"/>
    </row>
    <row r="26" spans="1:6" ht="15.95">
      <c r="A26"/>
    </row>
    <row r="27" spans="1:6" ht="15.95">
      <c r="A27"/>
    </row>
    <row r="28" spans="1:6" ht="15.95">
      <c r="A28"/>
    </row>
    <row r="29" spans="1:6" ht="15.95">
      <c r="A29"/>
    </row>
    <row r="30" spans="1:6" ht="15.95">
      <c r="A30"/>
    </row>
    <row r="31" spans="1:6" ht="15.95">
      <c r="A31"/>
    </row>
    <row r="32" spans="1:6" ht="15.95">
      <c r="A32"/>
    </row>
  </sheetData>
  <sheetProtection sheet="1" selectLockedCells="1"/>
  <pageMargins left="0.7" right="0.7" top="0.75" bottom="0.75" header="0.5" footer="0.5"/>
  <pageSetup paperSize="9" orientation="portrait" horizontalDpi="4294967292" verticalDpi="429496729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/>
  <dimension ref="A1:Q109"/>
  <sheetViews>
    <sheetView topLeftCell="A65" zoomScale="200" zoomScaleNormal="200" zoomScalePageLayoutView="200" workbookViewId="0"/>
  </sheetViews>
  <sheetFormatPr defaultColWidth="11" defaultRowHeight="15.95"/>
  <cols>
    <col min="1" max="1" width="31.125" bestFit="1" customWidth="1"/>
    <col min="4" max="4" width="2.125" bestFit="1" customWidth="1"/>
    <col min="5" max="5" width="28.375" bestFit="1" customWidth="1"/>
    <col min="6" max="6" width="10.875" style="33"/>
    <col min="8" max="8" width="16.625" customWidth="1"/>
    <col min="9" max="9" width="22.375" style="6" bestFit="1" customWidth="1"/>
    <col min="11" max="11" width="15.375" customWidth="1"/>
    <col min="13" max="13" width="18.125" customWidth="1"/>
    <col min="15" max="15" width="22.625" bestFit="1" customWidth="1"/>
  </cols>
  <sheetData>
    <row r="1" spans="1:17">
      <c r="D1" t="s">
        <v>181</v>
      </c>
      <c r="E1" s="9" t="s">
        <v>239</v>
      </c>
      <c r="F1" s="75"/>
      <c r="H1" s="11" t="s">
        <v>263</v>
      </c>
      <c r="I1" s="12" t="s">
        <v>264</v>
      </c>
      <c r="K1" s="43" t="s">
        <v>265</v>
      </c>
      <c r="L1" s="43"/>
      <c r="M1" s="43"/>
      <c r="O1" s="43" t="s">
        <v>266</v>
      </c>
      <c r="P1" s="43"/>
      <c r="Q1" s="43"/>
    </row>
    <row r="2" spans="1:17">
      <c r="E2" s="5" t="s">
        <v>158</v>
      </c>
      <c r="F2" s="226"/>
      <c r="H2" s="7" t="str">
        <f>CONCATENATE('BON DE COMMANDE REPRO'!$B$28,'5.0'!$I$2,'BON DE COMMANDE REPRO'!$D$28,'5.0'!$I$2,'BON DE COMMANDE REPRO'!$E$28,'5.0'!$I$2,'BON DE COMMANDE REPRO'!$F$28)</f>
        <v>▼ ▼ ▼ ▼</v>
      </c>
      <c r="I2" s="6" t="s">
        <v>245</v>
      </c>
      <c r="K2" s="43" t="s">
        <v>122</v>
      </c>
      <c r="L2" s="43">
        <v>100</v>
      </c>
      <c r="M2" s="43">
        <v>1</v>
      </c>
      <c r="O2" s="43" t="s">
        <v>267</v>
      </c>
      <c r="P2" s="43">
        <v>800</v>
      </c>
      <c r="Q2" s="43">
        <v>1</v>
      </c>
    </row>
    <row r="3" spans="1:17">
      <c r="E3" s="5"/>
      <c r="F3" s="226"/>
      <c r="H3" s="7" t="str">
        <f>CONCATENATE('BON DE COMMANDE REPRO'!B29,'5.0'!I3,'BON DE COMMANDE REPRO'!D29,'5.0'!I3,'BON DE COMMANDE REPRO'!E29,'5.0'!I3,'BON DE COMMANDE REPRO'!F29)</f>
        <v>▼ ▼ ▼ ▼</v>
      </c>
      <c r="I3" s="6" t="s">
        <v>245</v>
      </c>
    </row>
    <row r="4" spans="1:17">
      <c r="E4" s="5"/>
      <c r="F4" s="226"/>
      <c r="H4" s="7" t="str">
        <f>CONCATENATE('BON DE COMMANDE REPRO'!B30,'5.0'!I4,'BON DE COMMANDE REPRO'!D30,'5.0'!I4,'BON DE COMMANDE REPRO'!E30,'5.0'!I4,'BON DE COMMANDE REPRO'!F30)</f>
        <v>▼ ▼ ▼ ▼</v>
      </c>
      <c r="I4" s="6" t="s">
        <v>245</v>
      </c>
    </row>
    <row r="5" spans="1:17">
      <c r="E5" s="5"/>
      <c r="F5" s="226"/>
      <c r="H5" s="7" t="str">
        <f>CONCATENATE('BON DE COMMANDE REPRO'!B31,'5.0'!I5,'BON DE COMMANDE REPRO'!D31,'5.0'!I5,'BON DE COMMANDE REPRO'!E31,'5.0'!I5,'BON DE COMMANDE REPRO'!F31)</f>
        <v>▼ ▼ ▼ ▼</v>
      </c>
      <c r="I5" s="6" t="s">
        <v>245</v>
      </c>
    </row>
    <row r="6" spans="1:17">
      <c r="E6" s="5"/>
      <c r="F6" s="226"/>
      <c r="I6" s="6" t="s">
        <v>245</v>
      </c>
    </row>
    <row r="7" spans="1:17">
      <c r="A7" s="8" t="s">
        <v>268</v>
      </c>
      <c r="B7" s="8"/>
      <c r="C7" s="8"/>
      <c r="E7" s="5"/>
      <c r="F7" s="226"/>
      <c r="I7" s="6" t="s">
        <v>245</v>
      </c>
    </row>
    <row r="8" spans="1:17">
      <c r="A8" s="16" t="s">
        <v>34</v>
      </c>
      <c r="B8" s="4"/>
      <c r="C8" s="4"/>
      <c r="E8" s="5"/>
      <c r="F8" s="226"/>
      <c r="I8" s="6" t="s">
        <v>245</v>
      </c>
    </row>
    <row r="9" spans="1:17">
      <c r="A9" s="4" t="s">
        <v>269</v>
      </c>
      <c r="B9" s="4"/>
      <c r="C9" s="4"/>
      <c r="E9" s="5" t="s">
        <v>270</v>
      </c>
      <c r="F9" s="226">
        <v>0</v>
      </c>
      <c r="I9" s="6" t="s">
        <v>245</v>
      </c>
    </row>
    <row r="10" spans="1:17">
      <c r="A10" s="4" t="s">
        <v>271</v>
      </c>
      <c r="B10" s="4"/>
      <c r="C10" s="4"/>
      <c r="E10" s="5" t="s">
        <v>272</v>
      </c>
      <c r="F10" s="226">
        <v>1.5</v>
      </c>
      <c r="I10" s="6" t="s">
        <v>245</v>
      </c>
    </row>
    <row r="11" spans="1:17">
      <c r="A11" s="4" t="s">
        <v>273</v>
      </c>
      <c r="B11" s="4"/>
      <c r="C11" s="4"/>
      <c r="E11" s="5" t="s">
        <v>274</v>
      </c>
      <c r="F11" s="226">
        <v>0.1</v>
      </c>
      <c r="I11" s="6" t="s">
        <v>245</v>
      </c>
    </row>
    <row r="12" spans="1:17">
      <c r="A12" s="4" t="s">
        <v>275</v>
      </c>
      <c r="B12" s="4"/>
      <c r="C12" s="4"/>
      <c r="E12" s="5" t="s">
        <v>169</v>
      </c>
      <c r="F12" s="226">
        <v>0.15</v>
      </c>
      <c r="I12" s="6" t="s">
        <v>245</v>
      </c>
    </row>
    <row r="13" spans="1:17">
      <c r="E13" s="5" t="s">
        <v>276</v>
      </c>
      <c r="F13" s="226">
        <v>0</v>
      </c>
      <c r="I13" s="6" t="s">
        <v>245</v>
      </c>
    </row>
    <row r="14" spans="1:17">
      <c r="A14" s="8" t="s">
        <v>277</v>
      </c>
      <c r="B14" s="14"/>
      <c r="E14" s="5"/>
      <c r="F14" s="226"/>
      <c r="I14" s="6" t="s">
        <v>245</v>
      </c>
    </row>
    <row r="15" spans="1:17">
      <c r="A15" s="16" t="s">
        <v>34</v>
      </c>
      <c r="B15" s="14"/>
      <c r="E15" s="5" t="s">
        <v>267</v>
      </c>
      <c r="F15" s="226">
        <v>2</v>
      </c>
      <c r="I15" s="6" t="s">
        <v>245</v>
      </c>
    </row>
    <row r="16" spans="1:17">
      <c r="A16" s="4" t="s">
        <v>270</v>
      </c>
      <c r="E16" s="5" t="s">
        <v>278</v>
      </c>
      <c r="F16" s="75"/>
      <c r="I16" s="6" t="s">
        <v>245</v>
      </c>
    </row>
    <row r="17" spans="1:9">
      <c r="A17" s="4" t="s">
        <v>272</v>
      </c>
      <c r="E17" s="5" t="s">
        <v>279</v>
      </c>
      <c r="F17" s="226">
        <v>0</v>
      </c>
      <c r="I17" s="6" t="s">
        <v>245</v>
      </c>
    </row>
    <row r="18" spans="1:9">
      <c r="A18" s="4" t="s">
        <v>274</v>
      </c>
      <c r="E18" s="5" t="s">
        <v>280</v>
      </c>
      <c r="F18" s="226">
        <v>1.5</v>
      </c>
      <c r="I18" s="6" t="s">
        <v>245</v>
      </c>
    </row>
    <row r="19" spans="1:9">
      <c r="A19" s="4" t="s">
        <v>169</v>
      </c>
      <c r="E19" s="5" t="s">
        <v>281</v>
      </c>
      <c r="F19" s="226">
        <v>0.1</v>
      </c>
      <c r="I19" s="6" t="s">
        <v>245</v>
      </c>
    </row>
    <row r="20" spans="1:9">
      <c r="A20" s="4" t="s">
        <v>276</v>
      </c>
      <c r="E20" s="5" t="s">
        <v>282</v>
      </c>
      <c r="F20" s="226">
        <v>0.15</v>
      </c>
      <c r="I20" s="6" t="s">
        <v>245</v>
      </c>
    </row>
    <row r="21" spans="1:9">
      <c r="A21" s="4" t="s">
        <v>171</v>
      </c>
      <c r="E21" s="5" t="s">
        <v>283</v>
      </c>
      <c r="F21" s="226">
        <v>0</v>
      </c>
      <c r="I21" s="6" t="s">
        <v>245</v>
      </c>
    </row>
    <row r="22" spans="1:9">
      <c r="A22" s="4" t="s">
        <v>173</v>
      </c>
      <c r="E22" s="5"/>
      <c r="F22" s="226"/>
      <c r="I22" s="6" t="s">
        <v>245</v>
      </c>
    </row>
    <row r="23" spans="1:9">
      <c r="A23" s="4" t="s">
        <v>267</v>
      </c>
      <c r="E23" s="5" t="s">
        <v>284</v>
      </c>
      <c r="F23" s="226">
        <v>2</v>
      </c>
      <c r="I23" s="6" t="s">
        <v>245</v>
      </c>
    </row>
    <row r="24" spans="1:9">
      <c r="A24" s="4" t="s">
        <v>278</v>
      </c>
      <c r="E24" s="5" t="s">
        <v>285</v>
      </c>
      <c r="F24" s="75"/>
      <c r="I24" s="6" t="s">
        <v>245</v>
      </c>
    </row>
    <row r="25" spans="1:9">
      <c r="A25" s="4"/>
      <c r="E25" s="5" t="s">
        <v>111</v>
      </c>
      <c r="F25" s="226">
        <v>3</v>
      </c>
      <c r="I25" s="6" t="s">
        <v>245</v>
      </c>
    </row>
    <row r="26" spans="1:9">
      <c r="E26" s="5" t="s">
        <v>113</v>
      </c>
      <c r="F26" s="226">
        <v>3</v>
      </c>
      <c r="I26" s="6" t="s">
        <v>245</v>
      </c>
    </row>
    <row r="27" spans="1:9">
      <c r="A27" s="8" t="s">
        <v>286</v>
      </c>
      <c r="E27" s="5" t="s">
        <v>116</v>
      </c>
      <c r="F27" s="226">
        <v>0.4</v>
      </c>
      <c r="I27" s="6" t="s">
        <v>245</v>
      </c>
    </row>
    <row r="28" spans="1:9">
      <c r="A28" s="16" t="s">
        <v>34</v>
      </c>
      <c r="E28" s="5" t="s">
        <v>122</v>
      </c>
      <c r="F28" s="226">
        <v>4</v>
      </c>
      <c r="I28" s="6" t="s">
        <v>245</v>
      </c>
    </row>
    <row r="29" spans="1:9">
      <c r="A29" s="4" t="s">
        <v>111</v>
      </c>
      <c r="E29" s="5" t="s">
        <v>287</v>
      </c>
      <c r="F29" s="226">
        <v>3</v>
      </c>
      <c r="I29" s="6" t="s">
        <v>245</v>
      </c>
    </row>
    <row r="30" spans="1:9">
      <c r="A30" s="4" t="s">
        <v>122</v>
      </c>
      <c r="E30" s="5" t="s">
        <v>288</v>
      </c>
      <c r="F30" s="226">
        <v>3</v>
      </c>
    </row>
    <row r="31" spans="1:9">
      <c r="A31" s="4" t="s">
        <v>116</v>
      </c>
      <c r="E31" s="5" t="s">
        <v>289</v>
      </c>
      <c r="F31" s="226">
        <v>3</v>
      </c>
    </row>
    <row r="32" spans="1:9">
      <c r="A32" s="4" t="s">
        <v>119</v>
      </c>
      <c r="E32" s="5" t="s">
        <v>290</v>
      </c>
      <c r="F32" s="226">
        <v>0.4</v>
      </c>
    </row>
    <row r="33" spans="1:6">
      <c r="A33" s="4" t="s">
        <v>291</v>
      </c>
      <c r="E33" s="5" t="s">
        <v>292</v>
      </c>
      <c r="F33" s="226">
        <v>4</v>
      </c>
    </row>
    <row r="34" spans="1:6">
      <c r="A34" s="4" t="s">
        <v>113</v>
      </c>
      <c r="E34" s="5" t="s">
        <v>293</v>
      </c>
      <c r="F34" s="226">
        <v>3</v>
      </c>
    </row>
    <row r="35" spans="1:6">
      <c r="A35" s="4" t="s">
        <v>115</v>
      </c>
      <c r="E35" s="5" t="s">
        <v>294</v>
      </c>
      <c r="F35" s="226">
        <v>0.04</v>
      </c>
    </row>
    <row r="36" spans="1:6">
      <c r="A36" s="10"/>
      <c r="E36" s="5" t="s">
        <v>295</v>
      </c>
      <c r="F36" s="226">
        <v>0.08</v>
      </c>
    </row>
    <row r="37" spans="1:6">
      <c r="A37" s="8" t="s">
        <v>296</v>
      </c>
      <c r="E37" s="5" t="s">
        <v>297</v>
      </c>
      <c r="F37" s="226">
        <v>0.12</v>
      </c>
    </row>
    <row r="38" spans="1:6">
      <c r="A38" s="16" t="s">
        <v>34</v>
      </c>
      <c r="E38" s="5" t="s">
        <v>298</v>
      </c>
      <c r="F38" s="226">
        <v>0.16</v>
      </c>
    </row>
    <row r="39" spans="1:6">
      <c r="A39" s="4" t="s">
        <v>92</v>
      </c>
      <c r="E39" s="5" t="s">
        <v>299</v>
      </c>
      <c r="F39" s="226">
        <v>0.2</v>
      </c>
    </row>
    <row r="40" spans="1:6">
      <c r="A40" s="4" t="s">
        <v>95</v>
      </c>
      <c r="E40" s="5" t="s">
        <v>300</v>
      </c>
      <c r="F40" s="226">
        <v>0.24</v>
      </c>
    </row>
    <row r="41" spans="1:6">
      <c r="A41" s="4" t="s">
        <v>301</v>
      </c>
      <c r="E41" s="5" t="s">
        <v>302</v>
      </c>
      <c r="F41" s="226">
        <v>0.05</v>
      </c>
    </row>
    <row r="42" spans="1:6">
      <c r="A42" s="4" t="s">
        <v>303</v>
      </c>
      <c r="E42" s="5" t="s">
        <v>304</v>
      </c>
      <c r="F42" s="226">
        <v>0.1</v>
      </c>
    </row>
    <row r="43" spans="1:6">
      <c r="A43" s="4" t="s">
        <v>305</v>
      </c>
      <c r="E43" s="5" t="s">
        <v>306</v>
      </c>
      <c r="F43" s="226">
        <v>0.15</v>
      </c>
    </row>
    <row r="44" spans="1:6">
      <c r="A44" s="4" t="s">
        <v>307</v>
      </c>
      <c r="E44" s="5" t="s">
        <v>308</v>
      </c>
      <c r="F44" s="226">
        <v>0.2</v>
      </c>
    </row>
    <row r="45" spans="1:6">
      <c r="E45" s="5" t="s">
        <v>309</v>
      </c>
      <c r="F45" s="226">
        <v>0.25</v>
      </c>
    </row>
    <row r="46" spans="1:6">
      <c r="E46" s="5" t="s">
        <v>310</v>
      </c>
      <c r="F46" s="226">
        <v>0.3</v>
      </c>
    </row>
    <row r="47" spans="1:6">
      <c r="E47" s="5" t="s">
        <v>174</v>
      </c>
      <c r="F47" s="226">
        <v>8</v>
      </c>
    </row>
    <row r="48" spans="1:6">
      <c r="E48" s="5" t="s">
        <v>176</v>
      </c>
      <c r="F48" s="226">
        <v>40</v>
      </c>
    </row>
    <row r="49" spans="1:6">
      <c r="E49" s="5" t="s">
        <v>177</v>
      </c>
      <c r="F49" s="226">
        <v>1600</v>
      </c>
    </row>
    <row r="50" spans="1:6">
      <c r="E50" s="5" t="s">
        <v>278</v>
      </c>
      <c r="F50" s="226">
        <v>0</v>
      </c>
    </row>
    <row r="51" spans="1:6">
      <c r="E51" s="5" t="s">
        <v>311</v>
      </c>
      <c r="F51" s="226">
        <v>0.04</v>
      </c>
    </row>
    <row r="52" spans="1:6">
      <c r="E52" s="5" t="s">
        <v>312</v>
      </c>
      <c r="F52" s="226">
        <v>0.08</v>
      </c>
    </row>
    <row r="53" spans="1:6">
      <c r="E53" s="5" t="s">
        <v>313</v>
      </c>
      <c r="F53" s="226">
        <v>0.12</v>
      </c>
    </row>
    <row r="54" spans="1:6">
      <c r="A54" s="8" t="s">
        <v>314</v>
      </c>
      <c r="E54" s="5" t="s">
        <v>315</v>
      </c>
      <c r="F54" s="226">
        <v>0.16</v>
      </c>
    </row>
    <row r="55" spans="1:6">
      <c r="A55" s="16" t="s">
        <v>34</v>
      </c>
      <c r="E55" s="5" t="s">
        <v>316</v>
      </c>
      <c r="F55" s="226">
        <v>0.2</v>
      </c>
    </row>
    <row r="56" spans="1:6">
      <c r="A56" s="4" t="s">
        <v>294</v>
      </c>
      <c r="E56" s="5" t="s">
        <v>317</v>
      </c>
      <c r="F56" s="226">
        <v>0.24</v>
      </c>
    </row>
    <row r="57" spans="1:6">
      <c r="A57" s="4" t="s">
        <v>295</v>
      </c>
      <c r="E57" s="5" t="s">
        <v>318</v>
      </c>
      <c r="F57" s="226">
        <v>0.05</v>
      </c>
    </row>
    <row r="58" spans="1:6">
      <c r="A58" s="4" t="s">
        <v>297</v>
      </c>
      <c r="E58" s="5" t="s">
        <v>319</v>
      </c>
      <c r="F58" s="226">
        <v>0.1</v>
      </c>
    </row>
    <row r="59" spans="1:6">
      <c r="A59" s="4" t="s">
        <v>298</v>
      </c>
      <c r="E59" s="5" t="s">
        <v>320</v>
      </c>
      <c r="F59" s="226">
        <v>0.15</v>
      </c>
    </row>
    <row r="60" spans="1:6">
      <c r="A60" s="4" t="s">
        <v>299</v>
      </c>
      <c r="E60" s="5" t="s">
        <v>321</v>
      </c>
      <c r="F60" s="226">
        <v>0.2</v>
      </c>
    </row>
    <row r="61" spans="1:6">
      <c r="A61" s="4" t="s">
        <v>300</v>
      </c>
      <c r="E61" s="5" t="s">
        <v>322</v>
      </c>
      <c r="F61" s="226">
        <v>0.25</v>
      </c>
    </row>
    <row r="62" spans="1:6">
      <c r="A62" s="4" t="s">
        <v>158</v>
      </c>
      <c r="E62" s="5" t="s">
        <v>323</v>
      </c>
      <c r="F62" s="226">
        <v>0.3</v>
      </c>
    </row>
    <row r="63" spans="1:6">
      <c r="A63" s="4" t="s">
        <v>302</v>
      </c>
      <c r="E63" s="5" t="s">
        <v>324</v>
      </c>
      <c r="F63" s="226">
        <v>8</v>
      </c>
    </row>
    <row r="64" spans="1:6">
      <c r="A64" s="4" t="s">
        <v>304</v>
      </c>
      <c r="E64" s="5" t="s">
        <v>325</v>
      </c>
      <c r="F64" s="226">
        <v>40</v>
      </c>
    </row>
    <row r="65" spans="1:6">
      <c r="A65" s="4" t="s">
        <v>306</v>
      </c>
      <c r="E65" s="5" t="s">
        <v>326</v>
      </c>
      <c r="F65" s="226">
        <v>1600</v>
      </c>
    </row>
    <row r="66" spans="1:6">
      <c r="A66" s="4" t="s">
        <v>308</v>
      </c>
      <c r="E66" s="5" t="s">
        <v>327</v>
      </c>
      <c r="F66" s="226">
        <v>0</v>
      </c>
    </row>
    <row r="67" spans="1:6">
      <c r="A67" s="4" t="s">
        <v>309</v>
      </c>
      <c r="E67" s="5" t="s">
        <v>328</v>
      </c>
      <c r="F67" s="226">
        <v>0</v>
      </c>
    </row>
    <row r="68" spans="1:6">
      <c r="A68" s="4" t="s">
        <v>310</v>
      </c>
      <c r="E68" s="5" t="s">
        <v>119</v>
      </c>
      <c r="F68" s="75">
        <v>1</v>
      </c>
    </row>
    <row r="69" spans="1:6">
      <c r="A69" s="4" t="s">
        <v>329</v>
      </c>
      <c r="E69" s="5" t="s">
        <v>330</v>
      </c>
      <c r="F69" s="75">
        <v>1</v>
      </c>
    </row>
    <row r="70" spans="1:6">
      <c r="A70" s="4" t="s">
        <v>158</v>
      </c>
      <c r="E70" s="5" t="s">
        <v>331</v>
      </c>
      <c r="F70" s="75">
        <v>0.05</v>
      </c>
    </row>
    <row r="71" spans="1:6">
      <c r="A71" s="4" t="s">
        <v>332</v>
      </c>
      <c r="E71" s="5" t="s">
        <v>333</v>
      </c>
      <c r="F71" s="75">
        <v>0.1</v>
      </c>
    </row>
    <row r="72" spans="1:6">
      <c r="A72" s="4" t="s">
        <v>334</v>
      </c>
      <c r="E72" s="5" t="s">
        <v>335</v>
      </c>
      <c r="F72" s="75">
        <v>0.15</v>
      </c>
    </row>
    <row r="73" spans="1:6">
      <c r="A73" s="4" t="s">
        <v>158</v>
      </c>
      <c r="E73" s="5" t="s">
        <v>336</v>
      </c>
      <c r="F73" s="75">
        <v>0.05</v>
      </c>
    </row>
    <row r="74" spans="1:6">
      <c r="A74" s="4" t="s">
        <v>174</v>
      </c>
      <c r="E74" s="5" t="s">
        <v>337</v>
      </c>
      <c r="F74" s="75">
        <v>0.1</v>
      </c>
    </row>
    <row r="75" spans="1:6">
      <c r="A75" s="4" t="s">
        <v>176</v>
      </c>
      <c r="E75" s="5" t="s">
        <v>338</v>
      </c>
      <c r="F75" s="75">
        <v>0.15</v>
      </c>
    </row>
    <row r="76" spans="1:6">
      <c r="A76" s="4" t="s">
        <v>177</v>
      </c>
      <c r="E76" s="5" t="s">
        <v>178</v>
      </c>
      <c r="F76" s="75">
        <v>16</v>
      </c>
    </row>
    <row r="77" spans="1:6">
      <c r="A77" s="4" t="s">
        <v>158</v>
      </c>
      <c r="E77" s="5" t="s">
        <v>179</v>
      </c>
      <c r="F77" s="75">
        <v>80</v>
      </c>
    </row>
    <row r="78" spans="1:6">
      <c r="A78" s="4" t="s">
        <v>178</v>
      </c>
      <c r="E78" s="5" t="s">
        <v>339</v>
      </c>
      <c r="F78" s="75">
        <v>16</v>
      </c>
    </row>
    <row r="79" spans="1:6">
      <c r="A79" s="4" t="s">
        <v>179</v>
      </c>
      <c r="E79" s="5" t="s">
        <v>340</v>
      </c>
      <c r="F79" s="75">
        <v>80</v>
      </c>
    </row>
    <row r="80" spans="1:6">
      <c r="A80" s="4" t="s">
        <v>158</v>
      </c>
      <c r="E80" s="5" t="s">
        <v>171</v>
      </c>
      <c r="F80" s="75">
        <v>1</v>
      </c>
    </row>
    <row r="81" spans="1:6">
      <c r="A81" s="19" t="s">
        <v>331</v>
      </c>
      <c r="E81" s="5" t="s">
        <v>173</v>
      </c>
      <c r="F81" s="75">
        <v>2</v>
      </c>
    </row>
    <row r="82" spans="1:6">
      <c r="A82" s="19" t="s">
        <v>333</v>
      </c>
      <c r="E82" s="5" t="s">
        <v>341</v>
      </c>
      <c r="F82" s="226">
        <v>1</v>
      </c>
    </row>
    <row r="83" spans="1:6">
      <c r="A83" s="19" t="s">
        <v>335</v>
      </c>
      <c r="E83" s="5" t="s">
        <v>342</v>
      </c>
      <c r="F83" s="226">
        <v>2</v>
      </c>
    </row>
    <row r="84" spans="1:6">
      <c r="A84" s="19" t="s">
        <v>158</v>
      </c>
      <c r="E84" s="5" t="s">
        <v>329</v>
      </c>
      <c r="F84" s="226">
        <v>0.35</v>
      </c>
    </row>
    <row r="85" spans="1:6">
      <c r="A85" s="19" t="s">
        <v>278</v>
      </c>
      <c r="E85" s="5" t="s">
        <v>343</v>
      </c>
      <c r="F85" s="226">
        <v>0.35</v>
      </c>
    </row>
    <row r="86" spans="1:6">
      <c r="E86" s="5" t="s">
        <v>332</v>
      </c>
      <c r="F86" s="226">
        <v>0.24</v>
      </c>
    </row>
    <row r="87" spans="1:6">
      <c r="E87" s="5" t="s">
        <v>344</v>
      </c>
      <c r="F87" s="226">
        <v>0.24</v>
      </c>
    </row>
    <row r="88" spans="1:6">
      <c r="E88" s="5" t="s">
        <v>334</v>
      </c>
      <c r="F88" s="226">
        <v>0.71</v>
      </c>
    </row>
    <row r="89" spans="1:6">
      <c r="E89" s="5" t="s">
        <v>345</v>
      </c>
      <c r="F89" s="226">
        <v>0.71</v>
      </c>
    </row>
    <row r="91" spans="1:6">
      <c r="E91" s="76" t="s">
        <v>92</v>
      </c>
      <c r="F91" s="227">
        <v>5</v>
      </c>
    </row>
    <row r="92" spans="1:6">
      <c r="E92" s="76" t="s">
        <v>95</v>
      </c>
      <c r="F92" s="227">
        <v>10</v>
      </c>
    </row>
    <row r="93" spans="1:6">
      <c r="E93" s="76" t="s">
        <v>301</v>
      </c>
      <c r="F93" s="227">
        <v>20</v>
      </c>
    </row>
    <row r="94" spans="1:6">
      <c r="E94" s="76" t="s">
        <v>303</v>
      </c>
      <c r="F94" s="227">
        <v>50</v>
      </c>
    </row>
    <row r="95" spans="1:6">
      <c r="E95" s="76" t="s">
        <v>305</v>
      </c>
      <c r="F95" s="227">
        <v>100</v>
      </c>
    </row>
    <row r="96" spans="1:6">
      <c r="E96" s="76" t="s">
        <v>307</v>
      </c>
      <c r="F96" s="227">
        <v>200</v>
      </c>
    </row>
    <row r="98" spans="5:6">
      <c r="E98" s="76" t="s">
        <v>346</v>
      </c>
      <c r="F98" s="227">
        <v>5</v>
      </c>
    </row>
    <row r="99" spans="5:6">
      <c r="E99" s="76" t="s">
        <v>347</v>
      </c>
      <c r="F99" s="227">
        <v>10</v>
      </c>
    </row>
    <row r="100" spans="5:6">
      <c r="E100" s="76" t="s">
        <v>348</v>
      </c>
      <c r="F100" s="227">
        <v>20</v>
      </c>
    </row>
    <row r="101" spans="5:6">
      <c r="E101" s="76" t="s">
        <v>349</v>
      </c>
      <c r="F101" s="227">
        <v>50</v>
      </c>
    </row>
    <row r="102" spans="5:6">
      <c r="E102" s="76" t="s">
        <v>350</v>
      </c>
      <c r="F102" s="227">
        <v>100</v>
      </c>
    </row>
    <row r="103" spans="5:6">
      <c r="E103" s="76" t="s">
        <v>351</v>
      </c>
      <c r="F103" s="227">
        <v>200</v>
      </c>
    </row>
    <row r="105" spans="5:6">
      <c r="E105" s="76" t="s">
        <v>115</v>
      </c>
      <c r="F105" s="228">
        <v>4</v>
      </c>
    </row>
    <row r="106" spans="5:6">
      <c r="E106" s="76" t="s">
        <v>352</v>
      </c>
      <c r="F106" s="228">
        <v>4</v>
      </c>
    </row>
    <row r="108" spans="5:6">
      <c r="E108" s="76" t="s">
        <v>291</v>
      </c>
      <c r="F108" s="228">
        <v>6</v>
      </c>
    </row>
    <row r="109" spans="5:6">
      <c r="E109" s="76" t="s">
        <v>353</v>
      </c>
      <c r="F109" s="228">
        <v>6</v>
      </c>
    </row>
  </sheetData>
  <sheetProtection algorithmName="SHA-512" hashValue="kOii02lEy+EUafBG8WRMz3H9D4XH7nwjUKQXerqaFfn2OnewDcDNMxEAbrfF9DwUwbcERgLl9xH6jFDtv6ex0w==" saltValue="dmK/Up3JJ5uTOo/9A0Pmsg==" spinCount="100000" sheet="1" selectLockedCells="1"/>
  <pageMargins left="0.7" right="0.7" top="0.75" bottom="0.75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/>
  <dimension ref="A1:K61"/>
  <sheetViews>
    <sheetView topLeftCell="A21" zoomScale="200" zoomScaleNormal="200" zoomScalePageLayoutView="200" workbookViewId="0"/>
  </sheetViews>
  <sheetFormatPr defaultColWidth="11" defaultRowHeight="15.95"/>
  <cols>
    <col min="1" max="1" width="14.375" customWidth="1"/>
    <col min="5" max="5" width="19.625" bestFit="1" customWidth="1"/>
    <col min="7" max="7" width="25.375" bestFit="1" customWidth="1"/>
    <col min="9" max="9" width="1.625" customWidth="1"/>
    <col min="10" max="10" width="16.875" customWidth="1"/>
    <col min="11" max="11" width="22.375" style="6" bestFit="1" customWidth="1"/>
  </cols>
  <sheetData>
    <row r="1" spans="1:11">
      <c r="A1" s="8" t="s">
        <v>354</v>
      </c>
      <c r="B1" s="8"/>
      <c r="C1" s="8"/>
      <c r="D1" s="8"/>
      <c r="E1" s="8"/>
      <c r="F1" s="10"/>
      <c r="G1" s="9" t="s">
        <v>239</v>
      </c>
      <c r="H1" s="9"/>
      <c r="I1" s="10"/>
      <c r="J1" s="11" t="s">
        <v>263</v>
      </c>
      <c r="K1" s="12" t="s">
        <v>264</v>
      </c>
    </row>
    <row r="2" spans="1:11">
      <c r="A2" s="4" t="s">
        <v>180</v>
      </c>
      <c r="B2" s="4"/>
      <c r="C2" s="4" t="s">
        <v>180</v>
      </c>
      <c r="D2" s="4"/>
      <c r="E2" s="4" t="s">
        <v>180</v>
      </c>
      <c r="G2" s="5" t="s">
        <v>355</v>
      </c>
      <c r="H2" s="5">
        <v>5</v>
      </c>
      <c r="J2" s="7" t="str">
        <f>CONCATENATE('BON DE COMMANDE REPRO'!D35,'6.0'!K2,'BON DE COMMANDE REPRO'!E35,'6.0'!K2,'BON DE COMMANDE REPRO'!F35)</f>
        <v>▼ ▼ ▼</v>
      </c>
      <c r="K2" s="6" t="s">
        <v>245</v>
      </c>
    </row>
    <row r="3" spans="1:11">
      <c r="A3" s="16" t="s">
        <v>34</v>
      </c>
      <c r="B3" s="4"/>
      <c r="C3" s="16" t="s">
        <v>34</v>
      </c>
      <c r="D3" s="4"/>
      <c r="E3" s="16" t="s">
        <v>34</v>
      </c>
      <c r="G3" s="5" t="s">
        <v>356</v>
      </c>
      <c r="H3" s="5">
        <v>12</v>
      </c>
      <c r="J3" s="7" t="str">
        <f>CONCATENATE('BON DE COMMANDE REPRO'!D36,'6.0'!K3,'BON DE COMMANDE REPRO'!E36,'6.0'!K3,'BON DE COMMANDE REPRO'!F36)</f>
        <v>▼ ▼ ▼</v>
      </c>
      <c r="K3" s="6" t="s">
        <v>245</v>
      </c>
    </row>
    <row r="4" spans="1:11">
      <c r="A4" s="4" t="s">
        <v>135</v>
      </c>
      <c r="B4" s="4"/>
      <c r="C4" s="4" t="s">
        <v>357</v>
      </c>
      <c r="D4" s="4"/>
      <c r="E4" s="4" t="s">
        <v>221</v>
      </c>
      <c r="G4" s="5" t="s">
        <v>358</v>
      </c>
      <c r="H4" s="5">
        <v>17</v>
      </c>
      <c r="J4" s="7" t="str">
        <f>CONCATENATE('BON DE COMMANDE REPRO'!D37,'6.0'!K4,'BON DE COMMANDE REPRO'!E37,'6.0'!K4,'BON DE COMMANDE REPRO'!F37)</f>
        <v>▼ ▼ ▼</v>
      </c>
      <c r="K4" s="6" t="s">
        <v>245</v>
      </c>
    </row>
    <row r="5" spans="1:11">
      <c r="A5" s="4" t="s">
        <v>137</v>
      </c>
      <c r="B5" s="4"/>
      <c r="C5" s="4" t="s">
        <v>359</v>
      </c>
      <c r="D5" s="4"/>
      <c r="E5" s="4" t="s">
        <v>360</v>
      </c>
      <c r="G5" s="5" t="s">
        <v>361</v>
      </c>
      <c r="H5" s="5">
        <v>24</v>
      </c>
      <c r="J5" s="7" t="str">
        <f>CONCATENATE('BON DE COMMANDE REPRO'!D38,'6.0'!K5,'BON DE COMMANDE REPRO'!E38,'6.0'!K5,'BON DE COMMANDE REPRO'!F38)</f>
        <v>▼ ▼ ▼</v>
      </c>
      <c r="K5" s="6" t="s">
        <v>245</v>
      </c>
    </row>
    <row r="6" spans="1:11">
      <c r="A6" s="4" t="s">
        <v>139</v>
      </c>
      <c r="B6" s="4"/>
      <c r="C6" s="4" t="s">
        <v>362</v>
      </c>
      <c r="D6" s="4"/>
      <c r="E6" s="4" t="s">
        <v>363</v>
      </c>
      <c r="G6" s="5" t="s">
        <v>364</v>
      </c>
      <c r="H6" s="5">
        <v>30</v>
      </c>
      <c r="K6" s="6" t="s">
        <v>245</v>
      </c>
    </row>
    <row r="7" spans="1:11">
      <c r="A7" s="4" t="s">
        <v>365</v>
      </c>
      <c r="B7" s="4"/>
      <c r="C7" s="4"/>
      <c r="D7" s="4"/>
      <c r="E7" s="4"/>
      <c r="G7" s="5" t="s">
        <v>366</v>
      </c>
      <c r="H7" s="5">
        <v>5</v>
      </c>
      <c r="K7" s="6" t="s">
        <v>245</v>
      </c>
    </row>
    <row r="8" spans="1:11">
      <c r="A8" s="4" t="s">
        <v>141</v>
      </c>
      <c r="B8" s="4"/>
      <c r="C8" s="4"/>
      <c r="D8" s="4"/>
      <c r="E8" s="4"/>
      <c r="G8" s="5" t="s">
        <v>367</v>
      </c>
      <c r="H8" s="5">
        <v>16</v>
      </c>
      <c r="K8" s="6" t="s">
        <v>245</v>
      </c>
    </row>
    <row r="9" spans="1:11">
      <c r="A9" s="4" t="s">
        <v>278</v>
      </c>
      <c r="B9" s="4"/>
      <c r="C9" s="4"/>
      <c r="D9" s="4"/>
      <c r="E9" s="4"/>
      <c r="G9" s="5" t="s">
        <v>368</v>
      </c>
      <c r="H9" s="5">
        <v>24</v>
      </c>
      <c r="K9" s="6" t="s">
        <v>245</v>
      </c>
    </row>
    <row r="10" spans="1:11">
      <c r="A10" s="4" t="s">
        <v>158</v>
      </c>
      <c r="B10" s="4"/>
      <c r="C10" s="4"/>
      <c r="D10" s="4"/>
      <c r="E10" s="4"/>
      <c r="G10" s="5" t="s">
        <v>369</v>
      </c>
      <c r="H10" s="5">
        <v>32</v>
      </c>
      <c r="K10" s="6" t="s">
        <v>245</v>
      </c>
    </row>
    <row r="11" spans="1:11">
      <c r="A11" s="4" t="s">
        <v>136</v>
      </c>
      <c r="B11" s="4"/>
      <c r="C11" s="4"/>
      <c r="D11" s="4"/>
      <c r="E11" s="4"/>
      <c r="G11" s="5" t="s">
        <v>370</v>
      </c>
      <c r="H11" s="5">
        <v>40</v>
      </c>
      <c r="K11" s="6" t="s">
        <v>245</v>
      </c>
    </row>
    <row r="12" spans="1:11">
      <c r="A12" s="4" t="s">
        <v>371</v>
      </c>
      <c r="B12" s="4"/>
      <c r="C12" s="4"/>
      <c r="D12" s="4"/>
      <c r="E12" s="4"/>
      <c r="G12" s="5" t="s">
        <v>372</v>
      </c>
      <c r="H12" s="5">
        <v>14</v>
      </c>
      <c r="K12" s="6" t="s">
        <v>245</v>
      </c>
    </row>
    <row r="13" spans="1:11">
      <c r="A13" s="4" t="s">
        <v>373</v>
      </c>
      <c r="B13" s="4"/>
      <c r="C13" s="4"/>
      <c r="D13" s="4"/>
      <c r="E13" s="4"/>
      <c r="G13" s="5" t="s">
        <v>374</v>
      </c>
      <c r="H13" s="5">
        <v>28</v>
      </c>
      <c r="K13" s="6" t="s">
        <v>245</v>
      </c>
    </row>
    <row r="14" spans="1:11">
      <c r="G14" s="5" t="s">
        <v>375</v>
      </c>
      <c r="H14" s="5">
        <v>39</v>
      </c>
      <c r="K14" s="6" t="s">
        <v>245</v>
      </c>
    </row>
    <row r="15" spans="1:11">
      <c r="G15" s="5" t="s">
        <v>376</v>
      </c>
      <c r="H15" s="5">
        <v>56</v>
      </c>
      <c r="K15" s="6" t="s">
        <v>245</v>
      </c>
    </row>
    <row r="16" spans="1:11">
      <c r="G16" s="5" t="s">
        <v>377</v>
      </c>
      <c r="H16" s="5">
        <v>70</v>
      </c>
      <c r="K16" s="6" t="s">
        <v>245</v>
      </c>
    </row>
    <row r="17" spans="7:11">
      <c r="G17" s="5" t="s">
        <v>378</v>
      </c>
      <c r="H17" s="5">
        <v>7</v>
      </c>
      <c r="K17" s="6" t="s">
        <v>245</v>
      </c>
    </row>
    <row r="18" spans="7:11">
      <c r="G18" s="5" t="s">
        <v>379</v>
      </c>
      <c r="H18" s="5">
        <v>14</v>
      </c>
      <c r="K18" s="6" t="s">
        <v>245</v>
      </c>
    </row>
    <row r="19" spans="7:11">
      <c r="G19" s="5" t="s">
        <v>380</v>
      </c>
      <c r="H19" s="5">
        <v>19</v>
      </c>
      <c r="K19" s="6" t="s">
        <v>245</v>
      </c>
    </row>
    <row r="20" spans="7:11">
      <c r="G20" s="5" t="s">
        <v>381</v>
      </c>
      <c r="H20" s="5">
        <v>26</v>
      </c>
      <c r="K20" s="6" t="s">
        <v>245</v>
      </c>
    </row>
    <row r="21" spans="7:11">
      <c r="G21" s="5" t="s">
        <v>382</v>
      </c>
      <c r="H21" s="5">
        <v>32</v>
      </c>
      <c r="K21" s="6" t="s">
        <v>245</v>
      </c>
    </row>
    <row r="22" spans="7:11">
      <c r="G22" s="5" t="s">
        <v>383</v>
      </c>
      <c r="H22" s="5">
        <v>7</v>
      </c>
      <c r="K22" s="6" t="s">
        <v>245</v>
      </c>
    </row>
    <row r="23" spans="7:11">
      <c r="G23" s="5" t="s">
        <v>384</v>
      </c>
      <c r="H23" s="5">
        <v>18</v>
      </c>
      <c r="K23" s="6" t="s">
        <v>245</v>
      </c>
    </row>
    <row r="24" spans="7:11">
      <c r="G24" s="5" t="s">
        <v>385</v>
      </c>
      <c r="H24" s="5">
        <v>26</v>
      </c>
      <c r="K24" s="6" t="s">
        <v>245</v>
      </c>
    </row>
    <row r="25" spans="7:11">
      <c r="G25" s="5" t="s">
        <v>386</v>
      </c>
      <c r="H25" s="5">
        <v>34</v>
      </c>
      <c r="K25" s="6" t="s">
        <v>245</v>
      </c>
    </row>
    <row r="26" spans="7:11">
      <c r="G26" s="5" t="s">
        <v>387</v>
      </c>
      <c r="H26" s="5">
        <v>42</v>
      </c>
      <c r="K26" s="6" t="s">
        <v>245</v>
      </c>
    </row>
    <row r="27" spans="7:11">
      <c r="G27" s="5" t="s">
        <v>388</v>
      </c>
      <c r="H27" s="5">
        <v>16</v>
      </c>
      <c r="K27" s="6" t="s">
        <v>245</v>
      </c>
    </row>
    <row r="28" spans="7:11">
      <c r="G28" s="5" t="s">
        <v>389</v>
      </c>
      <c r="H28" s="5">
        <v>30</v>
      </c>
      <c r="K28" s="6" t="s">
        <v>245</v>
      </c>
    </row>
    <row r="29" spans="7:11">
      <c r="G29" s="5" t="s">
        <v>390</v>
      </c>
      <c r="H29" s="5">
        <v>41</v>
      </c>
      <c r="K29" s="6" t="s">
        <v>245</v>
      </c>
    </row>
    <row r="30" spans="7:11">
      <c r="G30" s="5" t="s">
        <v>391</v>
      </c>
      <c r="H30" s="5">
        <v>58</v>
      </c>
    </row>
    <row r="31" spans="7:11">
      <c r="G31" s="5" t="s">
        <v>392</v>
      </c>
      <c r="H31" s="5">
        <v>72</v>
      </c>
    </row>
    <row r="32" spans="7:11">
      <c r="G32" s="5" t="s">
        <v>393</v>
      </c>
      <c r="H32" s="5"/>
    </row>
    <row r="33" spans="7:8">
      <c r="G33" s="5" t="s">
        <v>394</v>
      </c>
      <c r="H33" s="5"/>
    </row>
    <row r="34" spans="7:8">
      <c r="G34" s="5" t="s">
        <v>395</v>
      </c>
      <c r="H34" s="5"/>
    </row>
    <row r="35" spans="7:8">
      <c r="G35" s="5" t="s">
        <v>396</v>
      </c>
      <c r="H35" s="5"/>
    </row>
    <row r="36" spans="7:8">
      <c r="G36" s="5" t="s">
        <v>397</v>
      </c>
      <c r="H36" s="5"/>
    </row>
    <row r="37" spans="7:8">
      <c r="G37" s="5" t="s">
        <v>398</v>
      </c>
      <c r="H37" s="5"/>
    </row>
    <row r="38" spans="7:8">
      <c r="G38" s="5" t="s">
        <v>399</v>
      </c>
      <c r="H38" s="5">
        <v>9</v>
      </c>
    </row>
    <row r="39" spans="7:8">
      <c r="G39" s="5" t="s">
        <v>400</v>
      </c>
      <c r="H39" s="5">
        <v>20</v>
      </c>
    </row>
    <row r="40" spans="7:8">
      <c r="G40" s="17" t="s">
        <v>401</v>
      </c>
      <c r="H40" s="15">
        <v>0</v>
      </c>
    </row>
    <row r="42" spans="7:8">
      <c r="G42" s="5" t="s">
        <v>402</v>
      </c>
      <c r="H42" s="5">
        <v>6</v>
      </c>
    </row>
    <row r="43" spans="7:8">
      <c r="G43" s="5" t="s">
        <v>403</v>
      </c>
      <c r="H43" s="5">
        <v>13</v>
      </c>
    </row>
    <row r="44" spans="7:8">
      <c r="G44" s="5" t="s">
        <v>404</v>
      </c>
      <c r="H44" s="5">
        <v>18</v>
      </c>
    </row>
    <row r="45" spans="7:8">
      <c r="G45" s="5" t="s">
        <v>405</v>
      </c>
      <c r="H45" s="5">
        <v>25</v>
      </c>
    </row>
    <row r="46" spans="7:8">
      <c r="G46" s="5" t="s">
        <v>406</v>
      </c>
      <c r="H46" s="5">
        <v>31</v>
      </c>
    </row>
    <row r="47" spans="7:8">
      <c r="G47" s="5" t="s">
        <v>407</v>
      </c>
      <c r="H47" s="5">
        <v>6</v>
      </c>
    </row>
    <row r="48" spans="7:8">
      <c r="G48" s="5" t="s">
        <v>408</v>
      </c>
      <c r="H48" s="5">
        <v>17</v>
      </c>
    </row>
    <row r="49" spans="7:8">
      <c r="G49" s="5" t="s">
        <v>409</v>
      </c>
      <c r="H49" s="5">
        <v>25</v>
      </c>
    </row>
    <row r="50" spans="7:8">
      <c r="G50" s="5" t="s">
        <v>410</v>
      </c>
      <c r="H50" s="5">
        <v>33</v>
      </c>
    </row>
    <row r="51" spans="7:8">
      <c r="G51" s="5" t="s">
        <v>411</v>
      </c>
      <c r="H51" s="5">
        <v>41</v>
      </c>
    </row>
    <row r="52" spans="7:8">
      <c r="G52" s="5" t="s">
        <v>412</v>
      </c>
      <c r="H52" s="5">
        <v>15</v>
      </c>
    </row>
    <row r="53" spans="7:8">
      <c r="G53" s="5" t="s">
        <v>413</v>
      </c>
      <c r="H53" s="5">
        <v>29</v>
      </c>
    </row>
    <row r="54" spans="7:8">
      <c r="G54" s="5" t="s">
        <v>414</v>
      </c>
      <c r="H54" s="5">
        <v>40</v>
      </c>
    </row>
    <row r="55" spans="7:8">
      <c r="G55" s="5" t="s">
        <v>415</v>
      </c>
      <c r="H55" s="5">
        <v>57</v>
      </c>
    </row>
    <row r="56" spans="7:8">
      <c r="G56" s="5" t="s">
        <v>416</v>
      </c>
      <c r="H56" s="5">
        <v>71</v>
      </c>
    </row>
    <row r="57" spans="7:8">
      <c r="G57" s="5" t="s">
        <v>417</v>
      </c>
      <c r="H57" s="5"/>
    </row>
    <row r="58" spans="7:8">
      <c r="G58" s="5" t="s">
        <v>418</v>
      </c>
      <c r="H58" s="5"/>
    </row>
    <row r="59" spans="7:8">
      <c r="G59" s="5" t="s">
        <v>419</v>
      </c>
      <c r="H59" s="5"/>
    </row>
    <row r="61" spans="7:8">
      <c r="G61" s="5" t="s">
        <v>420</v>
      </c>
      <c r="H61" s="5">
        <v>2</v>
      </c>
    </row>
  </sheetData>
  <sheetProtection sheet="1" selectLockedCells="1"/>
  <pageMargins left="0.7" right="0.7" top="0.75" bottom="0.75" header="0.5" footer="0.5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4764EA956072479975314D8279EBE3" ma:contentTypeVersion="8" ma:contentTypeDescription="Crée un document." ma:contentTypeScope="" ma:versionID="104338a46b6baab900a56165940a2fe5">
  <xsd:schema xmlns:xsd="http://www.w3.org/2001/XMLSchema" xmlns:xs="http://www.w3.org/2001/XMLSchema" xmlns:p="http://schemas.microsoft.com/office/2006/metadata/properties" xmlns:ns2="2270bb79-fd0a-4703-9d3d-de0344406e1c" targetNamespace="http://schemas.microsoft.com/office/2006/metadata/properties" ma:root="true" ma:fieldsID="6cd8d97a1dcba8289bb07e0053f031dc" ns2:_="">
    <xsd:import namespace="2270bb79-fd0a-4703-9d3d-de0344406e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70bb79-fd0a-4703-9d3d-de0344406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1E0A7A-6EFA-49D3-9C53-CFA1A0A2687B}"/>
</file>

<file path=customXml/itemProps2.xml><?xml version="1.0" encoding="utf-8"?>
<ds:datastoreItem xmlns:ds="http://schemas.openxmlformats.org/officeDocument/2006/customXml" ds:itemID="{90F87E2D-0B08-47CE-AF82-CF84AB1750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Joël Brechbühl</cp:lastModifiedBy>
  <cp:revision/>
  <dcterms:created xsi:type="dcterms:W3CDTF">2015-08-04T12:48:21Z</dcterms:created>
  <dcterms:modified xsi:type="dcterms:W3CDTF">2022-11-10T07:33:58Z</dcterms:modified>
  <cp:category/>
  <cp:contentStatus/>
</cp:coreProperties>
</file>